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C:\Users\MatvienkoAD\Desktop\"/>
    </mc:Choice>
  </mc:AlternateContent>
  <bookViews>
    <workbookView xWindow="-120" yWindow="-120" windowWidth="29040" windowHeight="15840"/>
  </bookViews>
  <sheets>
    <sheet name="Реализуемые" sheetId="3" r:id="rId1"/>
  </sheets>
  <definedNames>
    <definedName name="_xlnm._FilterDatabase" localSheetId="0" hidden="1">Реализуемые!$A$6:$R$57</definedName>
    <definedName name="_xlnm.Print_Area" localSheetId="0">Реализуемые!$A$1:$T$57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31" i="3" l="1"/>
  <c r="F35" i="3"/>
  <c r="F36" i="3"/>
  <c r="F37" i="3"/>
  <c r="F38" i="3"/>
  <c r="F39" i="3"/>
  <c r="F40" i="3"/>
  <c r="F41" i="3"/>
  <c r="F42" i="3"/>
  <c r="F45" i="3"/>
  <c r="F46" i="3"/>
  <c r="F47" i="3"/>
  <c r="F48" i="3"/>
  <c r="F49" i="3"/>
  <c r="F50" i="3"/>
  <c r="F51" i="3"/>
  <c r="F52" i="3"/>
  <c r="F53" i="3"/>
  <c r="F54" i="3"/>
  <c r="F55" i="3"/>
  <c r="F56" i="3"/>
  <c r="F8" i="3"/>
  <c r="F9" i="3"/>
  <c r="F10" i="3"/>
  <c r="F11" i="3"/>
  <c r="F12" i="3"/>
  <c r="F13" i="3"/>
  <c r="F14" i="3"/>
  <c r="F15" i="3"/>
  <c r="F16" i="3"/>
  <c r="F17" i="3"/>
  <c r="F18" i="3"/>
  <c r="F19" i="3"/>
  <c r="F20" i="3"/>
  <c r="F21" i="3"/>
  <c r="F22" i="3"/>
  <c r="F23" i="3"/>
  <c r="F24" i="3"/>
  <c r="F25" i="3"/>
  <c r="F26" i="3"/>
  <c r="F27" i="3"/>
  <c r="F28" i="3"/>
  <c r="K44" i="3" l="1"/>
  <c r="F44" i="3" s="1"/>
  <c r="E57" i="3" l="1"/>
  <c r="K34" i="3" l="1"/>
  <c r="F34" i="3" s="1"/>
  <c r="K33" i="3" l="1"/>
  <c r="F33" i="3" s="1"/>
  <c r="K43" i="3" l="1"/>
  <c r="F43" i="3" s="1"/>
  <c r="K32" i="3" l="1"/>
  <c r="K57" i="3" l="1"/>
  <c r="F32" i="3"/>
  <c r="F30" i="3"/>
  <c r="F7" i="3" l="1"/>
  <c r="F57" i="3" l="1"/>
</calcChain>
</file>

<file path=xl/sharedStrings.xml><?xml version="1.0" encoding="utf-8"?>
<sst xmlns="http://schemas.openxmlformats.org/spreadsheetml/2006/main" count="758" uniqueCount="363">
  <si>
    <t>№ п/п</t>
  </si>
  <si>
    <t xml:space="preserve">Наименование проекта </t>
  </si>
  <si>
    <t>Описание проекта</t>
  </si>
  <si>
    <t>Кол-во рабочих мест (ед.)</t>
  </si>
  <si>
    <t>Объем налоговых отчислений (тыс. руб./год)</t>
  </si>
  <si>
    <t xml:space="preserve"> Фактическое расположение (место реализации)</t>
  </si>
  <si>
    <t xml:space="preserve">Вид деятельности </t>
  </si>
  <si>
    <t>Финансирование по проекту</t>
  </si>
  <si>
    <t>Цель проекта</t>
  </si>
  <si>
    <t xml:space="preserve">Основные показатели объекта </t>
  </si>
  <si>
    <t>Обеспеченность проекта</t>
  </si>
  <si>
    <t>Координаты</t>
  </si>
  <si>
    <t>Кадастровый номер земельного участка, предназначенного для реализации инвестиционного проекта</t>
  </si>
  <si>
    <t>наличие инвестиционной площадки</t>
  </si>
  <si>
    <t>обеспеченность сырьевой базой</t>
  </si>
  <si>
    <t>обеспеченность инженерными сетями</t>
  </si>
  <si>
    <t>тип площадки (гринфилд, браунфилд)</t>
  </si>
  <si>
    <t>описание площадки, наличие строений, их состояние, площадь</t>
  </si>
  <si>
    <t>Срок реализации проекта (год начала – год окончания)</t>
  </si>
  <si>
    <t>Инвестиционная емкость проекта (тыс. рублей)</t>
  </si>
  <si>
    <t>Инициатор (с указанием ИНН, юридического адреса)</t>
  </si>
  <si>
    <t>Ответственный за предоставление информации (контактные данные)</t>
  </si>
  <si>
    <t>Этап/описание этапа</t>
  </si>
  <si>
    <t>Куратор инвестиционного проекта (контактные данные)</t>
  </si>
  <si>
    <t>Благоустройство набережной р. Окуневка пгт. Излучинск Нижневартовского района</t>
  </si>
  <si>
    <t>Нижневартовский район, пгт. Излучинск</t>
  </si>
  <si>
    <t>Нижневартовский район, п .Зайцева Речка</t>
  </si>
  <si>
    <t>Нижневартовский район, п. Ваховск</t>
  </si>
  <si>
    <t>Нижневартовский район, п. Зайцева Речка</t>
  </si>
  <si>
    <t>Нижневартовский район, с. Покур</t>
  </si>
  <si>
    <t>Нижневартовский район, д. Вата</t>
  </si>
  <si>
    <t>Обеспечение жителей района качественными инженерными сетями</t>
  </si>
  <si>
    <t>Строительство</t>
  </si>
  <si>
    <t>Комплексная застройка части планировочного квартала 01.07.01 по ул.Набережная пгт.Излучинск</t>
  </si>
  <si>
    <t>Нижневартовский район, пгт. Новоаганск</t>
  </si>
  <si>
    <t>Эксплуатация</t>
  </si>
  <si>
    <t xml:space="preserve">Нижневартовский район, п. Зайцева Речка  </t>
  </si>
  <si>
    <t>Нижневартовский район, п. Аган</t>
  </si>
  <si>
    <t>62.000245;   76.755025</t>
  </si>
  <si>
    <t>браунфилд</t>
  </si>
  <si>
    <t>культура и спорт</t>
  </si>
  <si>
    <t>жилищное строительство</t>
  </si>
  <si>
    <t>коммунальное хозяйство</t>
  </si>
  <si>
    <t xml:space="preserve">Реестр инвестиционных проектов, реализуемых на территории Нижневартовского района
</t>
  </si>
  <si>
    <t>туризм</t>
  </si>
  <si>
    <t>2023-2024</t>
  </si>
  <si>
    <t>Обеспечение граждан жилыми помещениями</t>
  </si>
  <si>
    <t>гринфилд</t>
  </si>
  <si>
    <t>2024-2025</t>
  </si>
  <si>
    <t xml:space="preserve">расширение  возможностей для восстановления новых технологий и видов ремесленнической деятельности в комфортных условиях. Если в настоящее время в старом здании могут принять участие в мастер-классах до 10 человек, в новом здании количество посетителей увеличится до 30 чел. </t>
  </si>
  <si>
    <t xml:space="preserve">Строительство сельского дома культуры в д. Вата Нижневартовского района </t>
  </si>
  <si>
    <t>эксплуатация</t>
  </si>
  <si>
    <t>проведение капитального ремонта объектов образования</t>
  </si>
  <si>
    <t>МКУ "УКС по застройке Нижневартовского района"</t>
  </si>
  <si>
    <t>Капитальный ремонт МБОУ "Зайцевореченская ОСШ" в п. Зайцева Речка Нижневартовского района</t>
  </si>
  <si>
    <t>Строительство объекта "Канализационные очистные сооружения в селе Корлики Нижневартовского района"</t>
  </si>
  <si>
    <t>60.96155 76.90379</t>
  </si>
  <si>
    <t>61.63978 75.08802</t>
  </si>
  <si>
    <t>60.94562 76.84020</t>
  </si>
  <si>
    <t xml:space="preserve">60.95147 76.88705 </t>
  </si>
  <si>
    <t>86:04:0000004:646</t>
  </si>
  <si>
    <t>86:04:0000018:9846</t>
  </si>
  <si>
    <t>86:04:0000018:31</t>
  </si>
  <si>
    <t>86:04:0000018:10682</t>
  </si>
  <si>
    <t>обеспечение жильем</t>
  </si>
  <si>
    <t>отсутствуют</t>
  </si>
  <si>
    <t>объект обеспечен</t>
  </si>
  <si>
    <t>обеспечен</t>
  </si>
  <si>
    <t>благоустройство общественной территории</t>
  </si>
  <si>
    <t>отсутствует</t>
  </si>
  <si>
    <t>существующие сооружения</t>
  </si>
  <si>
    <t>благоустройство</t>
  </si>
  <si>
    <t>существующие строения, сооружения</t>
  </si>
  <si>
    <t>Администрация муниципального образования Нижневартовский район, ИНН 8620008290</t>
  </si>
  <si>
    <t>НАО "Сервис электромонтажного оборудования" (Сервис-ЭМО), ИНН 8603080748</t>
  </si>
  <si>
    <t>ООО «Гермес», ИНН 8620018732</t>
  </si>
  <si>
    <t>ООО «ТрансСтройМонтаж», ИНН 8620015403</t>
  </si>
  <si>
    <t>86:04:0000009:790</t>
  </si>
  <si>
    <t>ООО "Берегиня", ИНН 8620022337</t>
  </si>
  <si>
    <t>нет информации</t>
  </si>
  <si>
    <t>61.089917 75.814752</t>
  </si>
  <si>
    <t>86:04:0000002:913</t>
  </si>
  <si>
    <t xml:space="preserve">86:04:0000001:130226 </t>
  </si>
  <si>
    <t>Нижневартовский район с.п. Ларьяк</t>
  </si>
  <si>
    <t>86:11:0000000:81068</t>
  </si>
  <si>
    <t>2023-2030</t>
  </si>
  <si>
    <t>Нижневартовский район, с. Корлики (с.п. Ларьяк)</t>
  </si>
  <si>
    <t>Нижневартовский район, д. Чехломей (с.п. Ларьяк)</t>
  </si>
  <si>
    <t>Нижневартовский район, с. Варьеган (г.п. Новоаганск)</t>
  </si>
  <si>
    <t>Нижневартовский район, с. Охтеурье (с.п. Ваховск)</t>
  </si>
  <si>
    <t>Обеспечение жителей района культурным объектом</t>
  </si>
  <si>
    <t>61.100276 80.263431</t>
  </si>
  <si>
    <t>86:04:0000015:1382</t>
  </si>
  <si>
    <t>86:04:0000004:22</t>
  </si>
  <si>
    <t>Капитальный ремонт кровли</t>
  </si>
  <si>
    <t>86:04:0000018:7298</t>
  </si>
  <si>
    <t>61.640521 75.088236</t>
  </si>
  <si>
    <t>61.531320 82.400984</t>
  </si>
  <si>
    <t>86:04:0000023:353</t>
  </si>
  <si>
    <t>60.646336 76.650463</t>
  </si>
  <si>
    <t>2025-2026</t>
  </si>
  <si>
    <t>Обрабатывающая промышленность</t>
  </si>
  <si>
    <t>Культура и спорт</t>
  </si>
  <si>
    <t>Коммунальное хозяйство</t>
  </si>
  <si>
    <t>Благоустройство</t>
  </si>
  <si>
    <t>Жилищное строительство</t>
  </si>
  <si>
    <t>Производство пищевых продуктов</t>
  </si>
  <si>
    <t xml:space="preserve">Образование </t>
  </si>
  <si>
    <t>МКУ "УКС по застройке Нижневартовского района", ИНН 8603148308</t>
  </si>
  <si>
    <t>60.950560, 76.896033</t>
  </si>
  <si>
    <t>86:04:0000001:31351</t>
  </si>
  <si>
    <t>2024-2026</t>
  </si>
  <si>
    <t>Отдел благоустройства управления градостроительства, развития жилищно-коммунального комплекса и энергетики администрации района (3466) 49-86-15</t>
  </si>
  <si>
    <t xml:space="preserve">Строительство объекта Культурно образовательный комплекс в с.Ларьяк </t>
  </si>
  <si>
    <t xml:space="preserve">ООО "Мир", ген.директор Миронова Елена Николаевна, ИНН 8603171152  </t>
  </si>
  <si>
    <t>ООО "ОСИП", директор Каминский Аркадий Кузьмич, ИНН 89956788111</t>
  </si>
  <si>
    <t>ООО "Строй групп", директор Виталий Иванович Шицкий ИНН 8603218756</t>
  </si>
  <si>
    <t>2023-2025</t>
  </si>
  <si>
    <t>Администрация городского поселения Излучинск</t>
  </si>
  <si>
    <t xml:space="preserve">ООО "Торговый дом "ЭКОНО-ТЕХ" (ИНН 8603127227) </t>
  </si>
  <si>
    <t>Улучшение качества воды</t>
  </si>
  <si>
    <t>Номинальная производительность установки - 44 куб.м./сутки, Максимальный часовой расход - 30 куб.м./час. Состав: 1. Установка очистных сооружений хоз-бытового стока, 2. Канализационная насосная станция, 3. Очистные сооружения поверхностного стока подземные, 4. Пожарный резервуар (2 шт.), 5. Трубопровод отведения очищенных стоков напорный  №1,2, 6. Площадка хранения осадка, 7. Колодец канализационный (2 шт.), 8. ДЭС</t>
  </si>
  <si>
    <t xml:space="preserve">Проект состоит из двух этапов: создание инвестиционной площадки для выращивания сеянцев; монтаж тепличного оборудования и выращивание овощей </t>
  </si>
  <si>
    <t xml:space="preserve">приобретение оборудования,закуп сырья, строительно-монтажные работы - строительство цеха сушки и грануляции </t>
  </si>
  <si>
    <t>Нижневартовский район, гп. Излучинск, территория автодороги Стрежевой-Нижневартовск, примыкание к Самотлорскому кольцу, 2 км., строение 2</t>
  </si>
  <si>
    <t>33 ГА земель лесного фонда</t>
  </si>
  <si>
    <t>2018-2025</t>
  </si>
  <si>
    <t>2019-2026</t>
  </si>
  <si>
    <t>увеличение пропускной способности на 30%</t>
  </si>
  <si>
    <t>Нижневартовский район, район поселка Ермаковский</t>
  </si>
  <si>
    <t>86:04:0000001:7601</t>
  </si>
  <si>
    <t xml:space="preserve">Увеличение пропускной способности объекта, расширение спектра предоставляемых услуг. Для реализации проекта будет обновлена уже имеющаяся материально-техническая база. Для увеличения проходной способности будет приобретено необходимое оборудование для зимних видов спорта </t>
  </si>
  <si>
    <t>Модернизация инфраструктуры горнолыжного комплекса - база отдыха "Трехгорье"</t>
  </si>
  <si>
    <t>60.753639  76.402061</t>
  </si>
  <si>
    <t>60.973524 76.821327</t>
  </si>
  <si>
    <t>Обустройство площадки для производства посадочных материалов (сеянцев хвойных пород деревьев) и выращивания овощей в теплицах</t>
  </si>
  <si>
    <t>20 жилых домов общей площадью 17,79 тыс. кв.м</t>
  </si>
  <si>
    <t>площадь 1310,62 м2</t>
  </si>
  <si>
    <t>86:04:0000018:6</t>
  </si>
  <si>
    <t>электроэнергетика</t>
  </si>
  <si>
    <t>Модернизация энергоблока №1 Нижневартовская ГРЭС</t>
  </si>
  <si>
    <t>сельский дом культуры со зрительным залом на 150 мест, дискотечным залом, помещениями для ведения кружковой работы. Площадь здания-2 227 м2, количество этажей - 2 этажа. Количество поситителей 116/сут. Площадь зем.участка - 13580,0  кв.м.</t>
  </si>
  <si>
    <t xml:space="preserve">Строительство 2-квартирного жилого дома по ул. Таежная, 1 п. Аган </t>
  </si>
  <si>
    <t>проектирование</t>
  </si>
  <si>
    <t>улучшение материально-технической базы для спортивной подготовки.</t>
  </si>
  <si>
    <t>организация культурного досуга жителей населенного пункта, создание условий для развития народного художественного творчества</t>
  </si>
  <si>
    <t xml:space="preserve">Благоустройство набережной р. Окуневка пгт. Излучинск </t>
  </si>
  <si>
    <t>Строительство здания обслуживающего персонала, расположенного на производственной базе ООО "Торговый дом "ЭКОНО-ТЕХ"</t>
  </si>
  <si>
    <t xml:space="preserve">Строительство склада инертных материалов, расположенного на производственной базе ООО "Торговый дом "ЭКОНО-ТЕХ"
</t>
  </si>
  <si>
    <t xml:space="preserve">проведение капитального ремонта объектов образования </t>
  </si>
  <si>
    <t xml:space="preserve">Строительство испытательной (химико-аналитической) лабаратории №1 </t>
  </si>
  <si>
    <t>повышение уровня качества производства, увеличение количествва испытательных работ</t>
  </si>
  <si>
    <t>объект производственного назначения площадью 326,0 кв.м. количество этажей - 2 этажа</t>
  </si>
  <si>
    <t>Нижневартовский район, Северо-Варьеганское месторождение</t>
  </si>
  <si>
    <t>86:04:0000001:232</t>
  </si>
  <si>
    <t>ООО "ННК Северо-Варьеганское"</t>
  </si>
  <si>
    <t>Увеличение мощности оборудования и снижения риска его аварийности</t>
  </si>
  <si>
    <t>Нижневартовский район, Северный промышленный узел, 10 км Самотлорской дороги</t>
  </si>
  <si>
    <t>ООО "Самотлордорстрой", ИНН 8620022009</t>
  </si>
  <si>
    <t>Управление архитектуры администрации района (3466) 49-87-33</t>
  </si>
  <si>
    <t>увеличение мощности производства хим реагентов, применяемых для осуществления операций гидравлического разрыва пласта на 6560 тонн готовой продукции, включая гелеобразующие агенты, брейкерные системы</t>
  </si>
  <si>
    <t>Производственный кластер для нефтегазовой отрасли РФ по выпуску  продукции для операций ГРП</t>
  </si>
  <si>
    <t>Увеличение производства косметических средств</t>
  </si>
  <si>
    <t>приобретение оборудования - гомогенизатор, дозатор поршневой ручной</t>
  </si>
  <si>
    <t>приобретение самоходного электрического штабелера</t>
  </si>
  <si>
    <t xml:space="preserve">автоматизация, эффективностть и увеличение скорости производства бутилированной воды </t>
  </si>
  <si>
    <t>Модернизация работы  по производству бутилированной воды</t>
  </si>
  <si>
    <t>АО Нижневартовская ГРЭС, ИНН 8620018330</t>
  </si>
  <si>
    <t xml:space="preserve">1. Сети канализации — 3,3101м, Сети тепловодоснабжения — 2,625м, сети водоснабжения — 0,627м, сети связи — 3,1715м. В соответствии с проектом на участке разместиться примерно 22,5 тыс. кв.м. жилой площади, 155 участков под индивидуальное жилищное строительство </t>
  </si>
  <si>
    <t xml:space="preserve">Капитальный ремонт "ВОК "Импульс" в с. Ларьяк Нижневартовского района  </t>
  </si>
  <si>
    <t xml:space="preserve">модернизация оборудования - приобретение и монтаж дополнительной емкости </t>
  </si>
  <si>
    <t>Капитальный ремонт здания МАУ "Межпоселенческий центр национальных промыслов и ремесел" п. Аган Нижневартовского района"</t>
  </si>
  <si>
    <t>капитальный ремонт здания</t>
  </si>
  <si>
    <t>60.946564 76.804139</t>
  </si>
  <si>
    <t>86:04:0000001:128232</t>
  </si>
  <si>
    <t xml:space="preserve">Строительство объекта "Физкультурно-спортивный комплекс в с. Варьеган" </t>
  </si>
  <si>
    <t>ООО "СК "ПРАЙД" ИНН 8604046796</t>
  </si>
  <si>
    <t xml:space="preserve">приобретение и установка дополнительной емкости </t>
  </si>
  <si>
    <t>62.001283, 76.747297</t>
  </si>
  <si>
    <t>86:04:0000002:19</t>
  </si>
  <si>
    <t>Строительство объекта "Инженерные сети участка частной застройки (2 очередь) пгт. Излучинск Нижневартовского района</t>
  </si>
  <si>
    <t>ИП Духович В.С. ИНН 862001348468</t>
  </si>
  <si>
    <t>ООО "Трехгорье", директор Краснощеков Илья Андреевич ИНН 8603116151</t>
  </si>
  <si>
    <t>Строительство здания цеха сушки и грануляции ООО "Торговый дом "ЭКОНО-ТЕХ"</t>
  </si>
  <si>
    <t>86:04:0000001:143990</t>
  </si>
  <si>
    <t>Установка предназначена для полной биологической очистки септических (привозных) хозяйственно-бытовых сточных вод, поступающих с ассенизационными вакуумными машинами от частного сектора, до норм сброса в водоемы рыбохозяйственного значения и обеззараживания очищенной воды. Проект создаст условия для обеспечения качественной коммунальной услугой по водоотведению жителей села (596 человека), снижение расходов на транспортировку ЖБО из с. Корлики на КОС в с. Ларьяк, а также снижение рисков выставления штрафных санкций.</t>
  </si>
  <si>
    <t>2019-2025</t>
  </si>
  <si>
    <t>двухэтажное здание общей площадью 1723,64 м2, состоящее из спортивного зала 40*20, тренажерного зала 32 м2, помещения для пункта проката инвентаря. Пропускная способность объекта - 27 чел/час.</t>
  </si>
  <si>
    <t xml:space="preserve">471,3 кв.м. запланировано проведение капитального ремонта, частичный снос перегородок, пробивка новых дверных проемов в существующих перегородках, частичный демонтаж инженерных коммуникаций, пробивка новых оконных проемов. Рост количества образовательных мероприятий по ремесленническим технологиям на 30% и составит 170 ед (на 01.01.2024 - 130 ед), увеличить количество участников образовательных мероприятий на 30% и составит 1720 человек (на 01.01.2024 - 1327 человек), подготовить новых мастеров (не менее 10), возродить и сохранить забытые технологии. </t>
  </si>
  <si>
    <t>Строительство 3 этажного комплекса включающего сельский дом культуры, детскую музывальную школу, библиотеку. Площадь здания -2778 м2. Количество поситителей 255/сут.</t>
  </si>
  <si>
    <t>Строительство артезианской скважины в д. Вата</t>
  </si>
  <si>
    <t>ООО "Капитал-строй", ИНН 8603210108</t>
  </si>
  <si>
    <t xml:space="preserve">Строительство / </t>
  </si>
  <si>
    <t>ИП Лобин Андрей Владимирович , ИНН 451003513284</t>
  </si>
  <si>
    <t>Общая протяженность набережной составляет - 790 метров. Площадь реконструированной территории - 16 тыс.м2. Проект включает строительство пешеходных и велосипедных путей, смотровых площадок, открытого амфитеатра на 150 зрителей, безопасные спуски содного яруса на другой, спасательные трапы, ограждения вдоль реки для детей</t>
  </si>
  <si>
    <t>2023-2028</t>
  </si>
  <si>
    <t>Строительство 3 квартирного жилого дома по ул. Геологов, 9 в пгт. Новоаганск</t>
  </si>
  <si>
    <t>ООО "Строй-СИР", ИНН 8620024510</t>
  </si>
  <si>
    <t>Строительство 3 квартирного жилого дома по ул. Геологов, 10 в пгт. Новоаганск</t>
  </si>
  <si>
    <t>Строительство 3 квартирного жилого дома по ул. Геологов, 11 в пгт. Новоаганск</t>
  </si>
  <si>
    <t>Строительство 3 квартирного жилого дома по ул. Геологов, 12 в пгт. Новоаганск</t>
  </si>
  <si>
    <t xml:space="preserve">2022-2024 - строительство, 2025-2026 - содержание </t>
  </si>
  <si>
    <t>Отдел инвестиций и проектной деятельности управления экономики администрации района 8 (3466) 49-87-83</t>
  </si>
  <si>
    <t>Количество РВС - 1 шт. объемом 980 м3</t>
  </si>
  <si>
    <t>Модернизация производства. Обеспечения предприятия запасом битума в период его высокого спроса.</t>
  </si>
  <si>
    <t xml:space="preserve">Строительство / Строительно-монтажные работы выполнены на более чем 50%. </t>
  </si>
  <si>
    <t xml:space="preserve">Строительство / Ведутся строительно-монтажные работы. Разрешение на строительство продлено до 19.02.2025. </t>
  </si>
  <si>
    <t>Строительство / Выполнено строительство этапов 1,3,6.  Ведется строительство 2 этапа.</t>
  </si>
  <si>
    <t>Модернизация производства натуральной косметики "Тайганика"</t>
  </si>
  <si>
    <t>ООО "Строительно-транспортная компания - 1" , генеральный директор  Байманбетов Булат Нуралиевич, ИНН 8602268112</t>
  </si>
  <si>
    <t>2016-2026</t>
  </si>
  <si>
    <t>Благоустройство общественной территории ул. Таежная 5 пгт. Излучинск</t>
  </si>
  <si>
    <t xml:space="preserve">Муниципальное казенное учреждение «Партнер» </t>
  </si>
  <si>
    <t>60.957165, 76.885022</t>
  </si>
  <si>
    <t>Выполнение работ по благоустройству общественной территории по ул. Таежная д. 5 пгт. Излучинск</t>
  </si>
  <si>
    <t>проведение демонтажных работ, озеленение, высадка деревьев и кустарников, монтаж МАФ (скамейки, скалодром, горка, полусфера-лазалка, арт-объекты, освещение</t>
  </si>
  <si>
    <t>Модернизация объекта Здание хлебопекарни с магазином по ул.Новая, д.18а в с.Покур Нижневартовского района</t>
  </si>
  <si>
    <t>Благоустройство общественной территории ул. Школьная 5 пгт. Излучинск</t>
  </si>
  <si>
    <t>Выполнение работ по благоустройству общественной территории по ул. Школьная д. 5 пгт. Излучинск</t>
  </si>
  <si>
    <t>Нижневартовский район, п. Вата</t>
  </si>
  <si>
    <t>Благоустройство детской площадки по ул. Транспортная, 26 в п. Новоаганск</t>
  </si>
  <si>
    <t xml:space="preserve">проектом предусматривается строительство следующих объектов и сооружений: 
Гостиница на 60 мест (Общая площадь здания – 2234,0 м2, 2 этажа), спортивно-оздоровительный комплекс (Общая площадь здания - 3473,0 м2, 2 этажа), плоскостные сооружения (баскетбольная площадка, волейбольные площадки, площадка для минифутбола, полоса припятствий, площадка для пейнтбола), проходная (Общая площадь здания - 15,0 м2, 1 этаж), котельная на 2,4 МВт (Общая площадь здания - 112 м2, 1 этаж), инженерно-технические объекты (КТП 630 кВа, ДЭС 500 кВа, ДЭС 100 кВа), объекты энергетического хозяйства, наружные инженерные сети.
Реализация проекта позволит обеспечить круглогодичное функционирование лагеря, увеличение количества детей охваченных организованным отдыхом. Единовременное размещение детей составит 564 человека ежегодно (7 смен по 60 мест, 4 по 36 мест). </t>
  </si>
  <si>
    <t xml:space="preserve">Капитальный ремонт с заменой сетей тепловодоснабжения: "Сети тепловодоснабжения п. Аган" </t>
  </si>
  <si>
    <t>замена сетей  по ул. Новая, дома 5, 6, 7, 8, 9, 10, 12, 13, 14, 18, 19, 21, 23, 27; ул. Советская, дома 27, 31; ул. Рыбников, д. 3</t>
  </si>
  <si>
    <t>Нижневартовский район, сп. Аган</t>
  </si>
  <si>
    <t>Строительство / начало работ июнь 2025</t>
  </si>
  <si>
    <t>ООО "СК "Аган", 
ИНН 8620021453</t>
  </si>
  <si>
    <t>ООО "СИБИРЬНВСТРОЙ", ИНН 8603246150 ген.директор Одокиенко Роман Геннадьевич; 2 этап - ИП Глотов Сергей Анатольевич, ИНН 591807554472</t>
  </si>
  <si>
    <t>ИП Медведева Наталья Александровна ИНН 862003298389</t>
  </si>
  <si>
    <t>капитальный ремонт кровли "блока Г " здания</t>
  </si>
  <si>
    <t>Капитальный ремонт системы теплоснабжения в котельной №2 п. Ваховск</t>
  </si>
  <si>
    <t>ООО "Проминвестэнерго", ИНН 8603246810</t>
  </si>
  <si>
    <t>Обеспечение жителей района качественной системой теплоснабжения</t>
  </si>
  <si>
    <t>Капитальный ремонт системы теплоснабжения в котельной с. Покур Нижневартовского района</t>
  </si>
  <si>
    <t xml:space="preserve">ООО  Торгово-промышленная компания "Вятская теплоэнергетическая компания", 
ИНН 4345531803  </t>
  </si>
  <si>
    <t>МУП СЖКХ</t>
  </si>
  <si>
    <t>Капитальный ремонт системы теплоснабжения в котельной с. Охтеурье Нижневартовского района</t>
  </si>
  <si>
    <t>Замена котла №1 и горелки</t>
  </si>
  <si>
    <t>Капитальный ремонт котла №3, установка частотных преобразователей на электроприводы №1, 2, 3</t>
  </si>
  <si>
    <t>Капитальный ремонт системы теплоснабжения в котельной №3 п. Ваховск</t>
  </si>
  <si>
    <t>Замена котла №3, горелки и дымовой трубы</t>
  </si>
  <si>
    <t>Строительство объекта "Загородный стационарный лагерь круглосуточного пребывания детей "Лесная сказка", вторая очередь, пгт. Излучинск Нижневартовского района"</t>
  </si>
  <si>
    <t>Капитальный ремонт объекта МБОУ "Чехломеевская ОШ" в д.Чехломей Нижневартовского района</t>
  </si>
  <si>
    <t>Капитальный ремонт по замене участка магистральной тепловой сети от тепловой камеры УТ 9-8 до тепловой камеры УТ9-8Б в пгт.Излучинск</t>
  </si>
  <si>
    <t>Капитальный ремонт здания школы на 100 мест с детским садом на 45 мест в с. Корлики по ул.Дружбы, д.2а (МБОУ «Корликовская ОСШ»)</t>
  </si>
  <si>
    <t>Капитальный ремонт проездов на территории здания детского сада на 50 мест в с. Варьеган по ул. Центральная, 17 (МБДОУ "Варьеганский детский сад комбинированного вида "Олененок")</t>
  </si>
  <si>
    <t xml:space="preserve">проведение капитального ремонта проездов на территории здания </t>
  </si>
  <si>
    <t xml:space="preserve">Капитальный ремонт здания учебного центра в пгт.Излучинск по пер.Строителей, д.5 (МБОУ «Излучинская ОНШ») </t>
  </si>
  <si>
    <t>ООО "Трансстроймонтаж"</t>
  </si>
  <si>
    <t>2 жилых помещения, общей площадью 150 кв.м.</t>
  </si>
  <si>
    <t>3 жилых помещения, общей площадью 168,7 кв.м.</t>
  </si>
  <si>
    <t>Строительство 2-квартирного жилого дома по ул. Таежная, 7 п. Аган</t>
  </si>
  <si>
    <t>Строительство 2-квартирного жилого дома по ул. Пролетарская, 9 п. Зайцева Речка</t>
  </si>
  <si>
    <t>2 жилых помещения, общей площадью 110 кв.м.</t>
  </si>
  <si>
    <t>площадь 1370,4 м2</t>
  </si>
  <si>
    <t>площадь 1148,9 м2</t>
  </si>
  <si>
    <t>ООО "ОФИСДИПО", 7726448571</t>
  </si>
  <si>
    <t>61.948043, 76.668982</t>
  </si>
  <si>
    <t>86:04:0000003:5052</t>
  </si>
  <si>
    <t>Обустройство общественной территории</t>
  </si>
  <si>
    <t>ООО "Спецтехнология", ИНН 8611008294</t>
  </si>
  <si>
    <t>ремонт системы охранно-пожарной сигнализации, замена дверей на путях эвакуации</t>
  </si>
  <si>
    <t>Благоустройство общественной территории со спортивной площадкой по ул. Победы в с. Корлики</t>
  </si>
  <si>
    <t>Администрация с.п. Ларьяк</t>
  </si>
  <si>
    <t>проведение работ по благоустройству общественного простарнства</t>
  </si>
  <si>
    <t>благоустройство территории с организацией спортивной площадки</t>
  </si>
  <si>
    <t>ООО «Теплоэнергия», ИНН 8603113369</t>
  </si>
  <si>
    <t>ООО ТП «ВТЭК», ИНН 4345531803</t>
  </si>
  <si>
    <t xml:space="preserve">Выполнение работ по капитальному ремонту по замене участка магистральной тепловой сети </t>
  </si>
  <si>
    <t>МУП Партнер</t>
  </si>
  <si>
    <t>ООО "Гарант", ИНН 8620023757</t>
  </si>
  <si>
    <t xml:space="preserve">Благоустройство многофункциональной спортивной игровой площадки по ул. Гагарина, 2 в п. Зайцева Речка </t>
  </si>
  <si>
    <t>Благоустройство спортивной площадки</t>
  </si>
  <si>
    <t>Строительство / Проводятся строительно-монтажные работы, срок исполнения контракта продлен на 2025 год. Срыв сроков работ, в связи с задержкой доставки оборудования.</t>
  </si>
  <si>
    <t>ООО "Строй-Сир", ИНН 8620024510</t>
  </si>
  <si>
    <t xml:space="preserve">Строительство /  Строительная готовность объекта-65%                                         </t>
  </si>
  <si>
    <t xml:space="preserve">Строительство /  Внутренние отделочные работы выполнены на 96%. </t>
  </si>
  <si>
    <t xml:space="preserve">Строительство / Работы 1 этапа выполнены. Работы 2 этапа </t>
  </si>
  <si>
    <t>ООО "Тюменская строительная компания", ИНН 7202214946</t>
  </si>
  <si>
    <t>Строительство арочного склада в пгт. Излучинск</t>
  </si>
  <si>
    <t>эффективное решение для хранения и обработки товаров и сырья, имущества</t>
  </si>
  <si>
    <t>арочный склад</t>
  </si>
  <si>
    <t>86:04:0000018:11595</t>
  </si>
  <si>
    <t>ИП Виршке Андрей Евгеньевич, ИНН 860323480890</t>
  </si>
  <si>
    <t>60.919749, 76.862258</t>
  </si>
  <si>
    <t>Капитальный ремонт артезианской скважины и системы водоснабжения в д. Вампугол</t>
  </si>
  <si>
    <t>Нижневартовский район, п .Зайцева Речка (д. Вампугол)</t>
  </si>
  <si>
    <t>Строительство / Готовность объекта - 6%</t>
  </si>
  <si>
    <t>Строительство / Готовность объекта - 48%</t>
  </si>
  <si>
    <t>Строительство / Готовность объекта - 30%</t>
  </si>
  <si>
    <t>Строительство / Готовность объекта - 55%</t>
  </si>
  <si>
    <t xml:space="preserve">строительство / Ведутся строительно-монтажные работы. </t>
  </si>
  <si>
    <t>ремонт системы теплоснабжения в котельной №2 (ремонт дымовой трубы)</t>
  </si>
  <si>
    <t xml:space="preserve">капитальный ремонт здания </t>
  </si>
  <si>
    <t>Лесное хозяйство, сельское хозяйство</t>
  </si>
  <si>
    <t>Строительство РВС-1000</t>
  </si>
  <si>
    <t xml:space="preserve"> Эксплуатация / </t>
  </si>
  <si>
    <t>здание цеха</t>
  </si>
  <si>
    <t>Приложение к письму 2
________от ___________</t>
  </si>
  <si>
    <t>61.939376, 76.653673</t>
  </si>
  <si>
    <t>61.940186, 76.653648</t>
  </si>
  <si>
    <t>61.638905, 75.089737</t>
  </si>
  <si>
    <t>60.976798, 76.944701</t>
  </si>
  <si>
    <t>60.948772, 76.883355</t>
  </si>
  <si>
    <t>62.372298, 77.454323</t>
  </si>
  <si>
    <t>60.952261, 76.890492</t>
  </si>
  <si>
    <t>86:04:0000018:8775</t>
  </si>
  <si>
    <t>86:04:0000018:8107</t>
  </si>
  <si>
    <t>86:04:0000008:632</t>
  </si>
  <si>
    <t>60.998074, 75.489549</t>
  </si>
  <si>
    <t>60.953251, 76.894214</t>
  </si>
  <si>
    <t>86:04:0000018:1209</t>
  </si>
  <si>
    <t>86:04:0000000:6450</t>
  </si>
  <si>
    <t>61.536809, 82.414436</t>
  </si>
  <si>
    <t>60.957029, 76.897165</t>
  </si>
  <si>
    <t>86:04:0000018:8445</t>
  </si>
  <si>
    <t>86:04:0000016:14</t>
  </si>
  <si>
    <t>61.110996, 80.581012</t>
  </si>
  <si>
    <t>61.534865, 82.411678</t>
  </si>
  <si>
    <t>86:04:0000000:6453</t>
  </si>
  <si>
    <t>86:04:0000023:3</t>
  </si>
  <si>
    <t>60.645203, 76.661880</t>
  </si>
  <si>
    <t>ООО "Восточно-Сибирская технологическая компания"</t>
  </si>
  <si>
    <t>Отдел организации строительства и реализации программ по капитальному ремонту объектов муниципальной собственности администрации района 
 8 (3466) 49-84-50</t>
  </si>
  <si>
    <t>Проект включает в себя работы по замене цилиндров высокого и среднего давления паровой  турбины, а также пароперегреватели котла. Увеличение мощности с 800 мВт до 850 мВт</t>
  </si>
  <si>
    <t>Фонд развития Югры</t>
  </si>
  <si>
    <t>Строительство административно-бытового корпуса</t>
  </si>
  <si>
    <t>отдел предпринимательства и сельского хозяйства 8(3466) 49-48-16</t>
  </si>
  <si>
    <t>управление культуры и спорта (3466) 41-78-08</t>
  </si>
  <si>
    <t>отдел по развитию жилищно-коммунального комплекса и энергетики 
8 (3466) 49-86-13</t>
  </si>
  <si>
    <t>управление образования и молодежной политики администрации района (3466) 49-47-02</t>
  </si>
  <si>
    <t>Администрация пгт. Излучинск 8 (3466) 28-13-70</t>
  </si>
  <si>
    <t>Отдел инвестиций, муниципальных программ и проектной деятельности департамента экономики
 8 (3466) 49-87-83</t>
  </si>
  <si>
    <t>возобновление лесных ресурсов Нижневартовского района</t>
  </si>
  <si>
    <t>86:04:0000003:883</t>
  </si>
  <si>
    <t>61.939903, 76.653551</t>
  </si>
  <si>
    <t>61.939696, 76.653341</t>
  </si>
  <si>
    <t>86:04:0000003:5947</t>
  </si>
  <si>
    <t>86:04:0000004:260</t>
  </si>
  <si>
    <t>60.64477, 76.65541</t>
  </si>
  <si>
    <t>86:04:0000023:925</t>
  </si>
  <si>
    <t>61.639612, 75.086677</t>
  </si>
  <si>
    <t>60.91936, 76.513801</t>
  </si>
  <si>
    <t>86:04:0000004:258, 86:04:0000004:214, 86:04:0000004:673, 86:04:0000004:211, 86:04:0000004:217, 86:04:0000004:208, 86:04:0000004:192, 86:04:0000004:204, 86:04:0000004:255, 86:04:0000004:257</t>
  </si>
  <si>
    <t>86:04:0000015:793</t>
  </si>
  <si>
    <t>61.102270, 80.262837</t>
  </si>
  <si>
    <t>отдел предпринимательства и сельсткого хозяйства администрации района 
8(3466) 49-48-26</t>
  </si>
  <si>
    <t xml:space="preserve"> Капитальный ремонт объекта, приобретение оборудования</t>
  </si>
  <si>
    <t xml:space="preserve">проведение демонтажных работ, озеленение, высадка деревьев и кустарников, монтаж МАФ </t>
  </si>
  <si>
    <t>мощность скважины не менее 190м3/сут (10м3/час.),</t>
  </si>
  <si>
    <t>61.089112, 75.808507</t>
  </si>
  <si>
    <t>86:04:0000009:51</t>
  </si>
  <si>
    <t>86:04:0000012:962</t>
  </si>
  <si>
    <t>60.951505, 78.778446</t>
  </si>
  <si>
    <t>86:04:0000008:356</t>
  </si>
  <si>
    <t>61.000280, 75.479779</t>
  </si>
  <si>
    <t>86:04:0000013:397</t>
  </si>
  <si>
    <t>60.976541, 78.991297</t>
  </si>
  <si>
    <t>ИП Абдулина К.Л., ИНН 862002744591</t>
  </si>
  <si>
    <t>Отдел благоустройства управления градостроительства, развития жилищно-коммунального комплекса и энергетики администрации района
 (3466) 49-86-15</t>
  </si>
  <si>
    <t>60.858771, 76.605579</t>
  </si>
  <si>
    <t>86:04:0000019:55</t>
  </si>
  <si>
    <t>капитальный ремонт существующей артезианской кважины</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</si>
</sst>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0;[Red]#,##0.00"/>
    <numFmt numFmtId="166" formatCode="#,##0;[Red]#,##0"/>
  </numFmts>
  <fonts count="11" x14ac:knownFonts="1">
    <font>
      <sz val="11"/>
      <color theme="1"/>
      <name val="Calibri"/>
      <family val="2"/>
      <charset val="204"/>
      <scheme val="minor"/>
    </font>
    <font>
      <sz val="11"/>
      <color theme="1"/>
      <name val="Calibri"/>
      <family val="2"/>
      <charset val="204"/>
      <scheme val="minor"/>
    </font>
    <font>
      <sz val="8"/>
      <color indexed="8"/>
      <name val="Arial"/>
      <family val="2"/>
      <charset val="204"/>
    </font>
    <font>
      <sz val="11"/>
      <name val="Times New Roman"/>
      <family val="1"/>
      <charset val="204"/>
    </font>
    <font>
      <b/>
      <sz val="11"/>
      <name val="Calibri"/>
      <family val="2"/>
      <charset val="204"/>
      <scheme val="minor"/>
    </font>
    <font>
      <b/>
      <sz val="11"/>
      <name val="Times New Roman"/>
      <family val="1"/>
      <charset val="204"/>
    </font>
    <font>
      <u/>
      <sz val="11"/>
      <color theme="10"/>
      <name val="Calibri"/>
      <family val="2"/>
      <charset val="204"/>
      <scheme val="minor"/>
    </font>
    <font>
      <sz val="10"/>
      <name val="Times New Roman"/>
      <family val="1"/>
      <charset val="204"/>
    </font>
    <font>
      <b/>
      <sz val="10"/>
      <name val="Times New Roman"/>
      <family val="1"/>
      <charset val="204"/>
    </font>
    <font>
      <b/>
      <sz val="10"/>
      <color theme="1"/>
      <name val="Times New Roman"/>
      <family val="1"/>
      <charset val="204"/>
    </font>
    <font>
      <b/>
      <sz val="14"/>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0070C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6">
    <xf numFmtId="0" fontId="0" fillId="0" borderId="0"/>
    <xf numFmtId="164" fontId="1" fillId="0" borderId="0" applyFont="0" applyFill="0" applyBorder="0" applyAlignment="0" applyProtection="0"/>
    <xf numFmtId="0" fontId="2" fillId="0" borderId="0" applyFill="0" applyProtection="0"/>
    <xf numFmtId="0" fontId="2" fillId="0" borderId="0" applyFill="0" applyProtection="0"/>
    <xf numFmtId="164" fontId="2" fillId="0" borderId="0" applyFont="0" applyFill="0" applyBorder="0" applyAlignment="0" applyProtection="0"/>
    <xf numFmtId="0" fontId="6" fillId="0" borderId="0" applyNumberFormat="0" applyFill="0" applyBorder="0" applyAlignment="0" applyProtection="0"/>
  </cellStyleXfs>
  <cellXfs count="125">
    <xf numFmtId="0" fontId="0" fillId="0" borderId="0" xfId="0"/>
    <xf numFmtId="0" fontId="7" fillId="2" borderId="1" xfId="0" applyFont="1" applyFill="1" applyBorder="1" applyAlignment="1">
      <alignment horizontal="center" vertical="top"/>
    </xf>
    <xf numFmtId="4" fontId="7" fillId="2" borderId="1" xfId="0" applyNumberFormat="1" applyFont="1" applyFill="1" applyBorder="1" applyAlignment="1">
      <alignment horizontal="center" vertical="top"/>
    </xf>
    <xf numFmtId="4" fontId="7" fillId="2" borderId="1" xfId="0" applyNumberFormat="1" applyFont="1" applyFill="1" applyBorder="1" applyAlignment="1">
      <alignment horizontal="center" vertical="top" wrapText="1"/>
    </xf>
    <xf numFmtId="0" fontId="7" fillId="2" borderId="0" xfId="0" applyFont="1" applyFill="1" applyAlignment="1">
      <alignment horizontal="center" vertical="top"/>
    </xf>
    <xf numFmtId="0" fontId="8" fillId="2" borderId="0" xfId="0" applyFont="1" applyFill="1" applyAlignment="1">
      <alignment horizontal="center"/>
    </xf>
    <xf numFmtId="0" fontId="9" fillId="2" borderId="1" xfId="0" applyFont="1" applyFill="1" applyBorder="1" applyAlignment="1">
      <alignment horizontal="center" vertical="top"/>
    </xf>
    <xf numFmtId="0" fontId="7" fillId="2" borderId="1" xfId="5" applyFont="1" applyFill="1" applyBorder="1" applyAlignment="1" applyProtection="1">
      <alignment horizontal="center" vertical="top" wrapText="1"/>
    </xf>
    <xf numFmtId="165" fontId="7" fillId="2" borderId="1" xfId="3" applyNumberFormat="1" applyFont="1" applyFill="1" applyBorder="1" applyAlignment="1" applyProtection="1">
      <alignment horizontal="center" vertical="top"/>
    </xf>
    <xf numFmtId="4" fontId="7" fillId="2" borderId="1" xfId="0" applyNumberFormat="1" applyFont="1" applyFill="1" applyBorder="1" applyAlignment="1" applyProtection="1">
      <alignment horizontal="center" vertical="top" wrapText="1"/>
    </xf>
    <xf numFmtId="0" fontId="3" fillId="2" borderId="1" xfId="0" applyFont="1" applyFill="1" applyBorder="1" applyAlignment="1">
      <alignment horizontal="center" vertical="center" wrapText="1"/>
    </xf>
    <xf numFmtId="0" fontId="5" fillId="2" borderId="0" xfId="0" applyFont="1" applyFill="1"/>
    <xf numFmtId="0" fontId="4" fillId="2" borderId="0" xfId="0" applyFont="1" applyFill="1"/>
    <xf numFmtId="0" fontId="3" fillId="2" borderId="1" xfId="0" applyFont="1" applyFill="1" applyBorder="1" applyAlignment="1">
      <alignment horizontal="center" vertical="center"/>
    </xf>
    <xf numFmtId="4" fontId="7" fillId="2" borderId="1" xfId="1" applyNumberFormat="1" applyFont="1" applyFill="1" applyBorder="1" applyAlignment="1" applyProtection="1">
      <alignment horizontal="center" vertical="top"/>
    </xf>
    <xf numFmtId="0" fontId="7" fillId="2" borderId="2" xfId="0" applyFont="1" applyFill="1" applyBorder="1" applyAlignment="1">
      <alignment horizontal="center" vertical="top" wrapText="1"/>
    </xf>
    <xf numFmtId="0" fontId="7" fillId="2" borderId="1" xfId="3" applyFont="1" applyFill="1" applyBorder="1" applyAlignment="1">
      <alignment horizontal="center" vertical="top" wrapText="1"/>
    </xf>
    <xf numFmtId="165" fontId="7" fillId="2" borderId="1" xfId="0" applyNumberFormat="1" applyFont="1" applyFill="1" applyBorder="1" applyAlignment="1">
      <alignment horizontal="center" vertical="top" wrapText="1"/>
    </xf>
    <xf numFmtId="0" fontId="4" fillId="2" borderId="0" xfId="0" applyFont="1" applyFill="1" applyAlignment="1">
      <alignment horizontal="center"/>
    </xf>
    <xf numFmtId="0" fontId="4" fillId="3" borderId="0" xfId="0" applyFont="1" applyFill="1"/>
    <xf numFmtId="2" fontId="7" fillId="0" borderId="1" xfId="0" applyNumberFormat="1" applyFont="1" applyFill="1" applyBorder="1" applyAlignment="1">
      <alignment horizontal="center" vertical="top"/>
    </xf>
    <xf numFmtId="4" fontId="7" fillId="0" borderId="1" xfId="0" applyNumberFormat="1" applyFont="1" applyFill="1" applyBorder="1" applyAlignment="1">
      <alignment horizontal="center" vertical="top" wrapText="1"/>
    </xf>
    <xf numFmtId="0" fontId="7" fillId="0" borderId="0" xfId="0" applyFont="1" applyFill="1" applyAlignment="1">
      <alignment horizontal="center" vertical="top"/>
    </xf>
    <xf numFmtId="0" fontId="8" fillId="0" borderId="0" xfId="0" applyFont="1" applyFill="1" applyAlignment="1">
      <alignment horizontal="center"/>
    </xf>
    <xf numFmtId="0" fontId="7" fillId="0" borderId="1" xfId="0" applyFont="1" applyFill="1" applyBorder="1" applyAlignment="1">
      <alignment horizontal="center" vertical="top"/>
    </xf>
    <xf numFmtId="165" fontId="7" fillId="0" borderId="1" xfId="0" applyNumberFormat="1" applyFont="1" applyFill="1" applyBorder="1" applyAlignment="1" applyProtection="1">
      <alignment horizontal="center" vertical="top" wrapText="1"/>
    </xf>
    <xf numFmtId="0" fontId="7" fillId="0" borderId="2" xfId="0" applyFont="1" applyFill="1" applyBorder="1" applyAlignment="1">
      <alignment horizontal="center" vertical="top" wrapText="1"/>
    </xf>
    <xf numFmtId="0" fontId="7" fillId="0" borderId="2" xfId="3" applyFont="1" applyFill="1" applyBorder="1" applyAlignment="1" applyProtection="1">
      <alignment horizontal="center" vertical="top" wrapText="1"/>
    </xf>
    <xf numFmtId="0" fontId="7" fillId="0" borderId="2" xfId="0" applyFont="1" applyFill="1" applyBorder="1" applyAlignment="1" applyProtection="1">
      <alignment horizontal="center" vertical="top" wrapText="1"/>
    </xf>
    <xf numFmtId="0" fontId="7" fillId="0" borderId="2" xfId="0" applyFont="1" applyFill="1" applyBorder="1" applyAlignment="1">
      <alignment horizontal="center" vertical="top"/>
    </xf>
    <xf numFmtId="4" fontId="7" fillId="0" borderId="2" xfId="0" applyNumberFormat="1" applyFont="1" applyFill="1" applyBorder="1" applyAlignment="1">
      <alignment horizontal="center" vertical="top" wrapText="1"/>
    </xf>
    <xf numFmtId="4" fontId="7" fillId="0" borderId="1" xfId="0" applyNumberFormat="1" applyFont="1" applyFill="1" applyBorder="1" applyAlignment="1">
      <alignment horizontal="center" vertical="top"/>
    </xf>
    <xf numFmtId="0" fontId="4" fillId="0" borderId="0" xfId="0" applyFont="1" applyFill="1"/>
    <xf numFmtId="14" fontId="7" fillId="0" borderId="1" xfId="0" applyNumberFormat="1" applyFont="1" applyFill="1" applyBorder="1" applyAlignment="1">
      <alignment horizontal="center" vertical="top" wrapText="1"/>
    </xf>
    <xf numFmtId="0" fontId="8" fillId="2" borderId="1" xfId="0" applyFont="1" applyFill="1" applyBorder="1" applyAlignment="1">
      <alignment horizontal="center" vertical="top" wrapText="1"/>
    </xf>
    <xf numFmtId="4" fontId="8" fillId="2" borderId="1" xfId="0" applyNumberFormat="1" applyFont="1" applyFill="1" applyBorder="1" applyAlignment="1">
      <alignment horizontal="center" vertical="top" wrapText="1"/>
    </xf>
    <xf numFmtId="0" fontId="8" fillId="2" borderId="1" xfId="0" applyFont="1" applyFill="1" applyBorder="1" applyAlignment="1" applyProtection="1">
      <alignment horizontal="center" vertical="top" wrapText="1"/>
    </xf>
    <xf numFmtId="14" fontId="7" fillId="0" borderId="1" xfId="0" applyNumberFormat="1" applyFont="1" applyFill="1" applyBorder="1" applyAlignment="1" applyProtection="1">
      <alignment horizontal="center" vertical="top" wrapText="1"/>
    </xf>
    <xf numFmtId="0" fontId="7" fillId="0" borderId="1" xfId="0" applyFont="1" applyFill="1" applyBorder="1" applyAlignment="1">
      <alignment horizontal="center" vertical="top" wrapText="1"/>
    </xf>
    <xf numFmtId="0" fontId="7" fillId="2" borderId="1" xfId="0" applyFont="1" applyFill="1" applyBorder="1" applyAlignment="1" applyProtection="1">
      <alignment horizontal="center" vertical="top" wrapText="1"/>
    </xf>
    <xf numFmtId="0" fontId="7" fillId="2" borderId="1" xfId="3" applyFont="1" applyFill="1" applyBorder="1" applyAlignment="1" applyProtection="1">
      <alignment horizontal="center" vertical="top" wrapText="1"/>
    </xf>
    <xf numFmtId="0" fontId="7" fillId="2" borderId="1" xfId="0" applyFont="1" applyFill="1" applyBorder="1" applyAlignment="1">
      <alignment horizontal="center" vertical="top" wrapText="1"/>
    </xf>
    <xf numFmtId="0" fontId="7" fillId="0" borderId="1" xfId="3" applyFont="1" applyFill="1" applyBorder="1" applyAlignment="1" applyProtection="1">
      <alignment horizontal="center" vertical="top" wrapText="1"/>
    </xf>
    <xf numFmtId="0" fontId="7" fillId="0" borderId="1" xfId="3" applyFont="1" applyFill="1" applyBorder="1" applyAlignment="1">
      <alignment horizontal="center" vertical="top" wrapText="1"/>
    </xf>
    <xf numFmtId="0" fontId="7" fillId="2" borderId="1" xfId="0" applyFont="1" applyFill="1" applyBorder="1" applyAlignment="1">
      <alignment horizontal="center" vertical="top" wrapText="1"/>
    </xf>
    <xf numFmtId="0" fontId="7" fillId="0" borderId="1" xfId="0" applyFont="1" applyFill="1" applyBorder="1" applyAlignment="1">
      <alignment horizontal="center" vertical="top" wrapText="1"/>
    </xf>
    <xf numFmtId="0" fontId="7" fillId="2" borderId="1" xfId="0" applyFont="1" applyFill="1" applyBorder="1" applyAlignment="1">
      <alignment horizontal="center" vertical="top" wrapText="1"/>
    </xf>
    <xf numFmtId="0" fontId="7" fillId="2" borderId="1" xfId="0" applyFont="1" applyFill="1" applyBorder="1" applyAlignment="1" applyProtection="1">
      <alignment horizontal="center" vertical="top" wrapText="1"/>
    </xf>
    <xf numFmtId="49" fontId="7" fillId="0" borderId="1" xfId="0" applyNumberFormat="1" applyFont="1" applyFill="1" applyBorder="1" applyAlignment="1" applyProtection="1">
      <alignment horizontal="center" vertical="top" wrapText="1"/>
    </xf>
    <xf numFmtId="0" fontId="4" fillId="0" borderId="0" xfId="0" applyFont="1" applyFill="1" applyAlignment="1">
      <alignment horizontal="center" vertical="top"/>
    </xf>
    <xf numFmtId="0" fontId="7" fillId="0" borderId="1" xfId="0" applyFont="1" applyFill="1" applyBorder="1" applyAlignment="1">
      <alignment horizontal="center" vertical="top" wrapText="1"/>
    </xf>
    <xf numFmtId="0" fontId="7" fillId="0" borderId="1" xfId="0" applyFont="1" applyFill="1" applyBorder="1" applyAlignment="1" applyProtection="1">
      <alignment horizontal="center" vertical="top" wrapText="1"/>
    </xf>
    <xf numFmtId="0" fontId="7" fillId="2" borderId="1" xfId="0" applyFont="1" applyFill="1" applyBorder="1" applyAlignment="1">
      <alignment horizontal="center" vertical="top" wrapText="1"/>
    </xf>
    <xf numFmtId="0" fontId="7" fillId="2" borderId="1" xfId="0" applyFont="1" applyFill="1" applyBorder="1" applyAlignment="1" applyProtection="1">
      <alignment horizontal="center" vertical="top" wrapText="1"/>
    </xf>
    <xf numFmtId="0" fontId="7" fillId="0" borderId="1" xfId="0" applyFont="1" applyFill="1" applyBorder="1" applyAlignment="1">
      <alignment horizontal="center" vertical="top" wrapText="1"/>
    </xf>
    <xf numFmtId="0" fontId="7" fillId="2" borderId="1" xfId="0" applyFont="1" applyFill="1" applyBorder="1" applyAlignment="1">
      <alignment horizontal="center" vertical="top" wrapText="1"/>
    </xf>
    <xf numFmtId="0" fontId="7" fillId="0" borderId="1" xfId="0" applyFont="1" applyFill="1" applyBorder="1" applyAlignment="1" applyProtection="1">
      <alignment horizontal="center" vertical="top" wrapText="1"/>
    </xf>
    <xf numFmtId="0" fontId="7" fillId="0" borderId="1" xfId="0" applyFont="1" applyFill="1" applyBorder="1" applyAlignment="1">
      <alignment horizontal="center" vertical="top" wrapText="1"/>
    </xf>
    <xf numFmtId="0" fontId="7" fillId="0" borderId="1" xfId="0" applyFont="1" applyFill="1" applyBorder="1" applyAlignment="1">
      <alignment horizontal="center" vertical="top" wrapText="1"/>
    </xf>
    <xf numFmtId="0" fontId="7" fillId="0" borderId="6" xfId="0" applyFont="1" applyFill="1" applyBorder="1" applyAlignment="1" applyProtection="1">
      <alignment horizontal="center" vertical="top" wrapText="1"/>
    </xf>
    <xf numFmtId="0" fontId="7" fillId="0" borderId="1" xfId="0" applyFont="1" applyFill="1" applyBorder="1" applyAlignment="1">
      <alignment horizontal="center" vertical="top" wrapText="1"/>
    </xf>
    <xf numFmtId="0" fontId="7" fillId="0" borderId="1" xfId="0" applyFont="1" applyFill="1" applyBorder="1" applyAlignment="1">
      <alignment horizontal="center" vertical="top" wrapText="1"/>
    </xf>
    <xf numFmtId="0" fontId="7" fillId="0" borderId="1" xfId="0" applyFont="1" applyFill="1" applyBorder="1" applyAlignment="1">
      <alignment horizontal="center" vertical="top" wrapText="1"/>
    </xf>
    <xf numFmtId="0" fontId="7" fillId="0" borderId="1" xfId="0" applyFont="1" applyFill="1" applyBorder="1" applyAlignment="1" applyProtection="1">
      <alignment horizontal="center" vertical="top" wrapText="1"/>
    </xf>
    <xf numFmtId="0" fontId="7" fillId="2" borderId="1" xfId="0" applyFont="1" applyFill="1" applyBorder="1" applyAlignment="1">
      <alignment horizontal="center" vertical="top" wrapText="1"/>
    </xf>
    <xf numFmtId="0" fontId="7" fillId="2" borderId="1" xfId="0" applyFont="1" applyFill="1" applyBorder="1" applyAlignment="1" applyProtection="1">
      <alignment horizontal="center" vertical="top" wrapText="1"/>
    </xf>
    <xf numFmtId="0" fontId="7" fillId="0" borderId="1" xfId="0" applyFont="1" applyFill="1" applyBorder="1" applyAlignment="1" applyProtection="1">
      <alignment horizontal="center" vertical="top" wrapText="1"/>
    </xf>
    <xf numFmtId="0" fontId="7" fillId="0" borderId="1" xfId="0" applyFont="1" applyFill="1" applyBorder="1" applyAlignment="1">
      <alignment horizontal="center" vertical="top" wrapText="1"/>
    </xf>
    <xf numFmtId="0" fontId="7" fillId="2" borderId="1" xfId="3" applyFont="1" applyFill="1" applyBorder="1" applyAlignment="1" applyProtection="1">
      <alignment horizontal="center" vertical="top" wrapText="1"/>
    </xf>
    <xf numFmtId="0" fontId="7" fillId="2" borderId="1" xfId="0" applyFont="1" applyFill="1" applyBorder="1" applyAlignment="1" applyProtection="1">
      <alignment horizontal="center" vertical="top" wrapText="1"/>
    </xf>
    <xf numFmtId="0" fontId="7" fillId="2" borderId="1" xfId="0" applyFont="1" applyFill="1" applyBorder="1" applyAlignment="1">
      <alignment horizontal="center" vertical="top" wrapText="1"/>
    </xf>
    <xf numFmtId="0" fontId="7" fillId="2" borderId="1" xfId="0" applyFont="1" applyFill="1" applyBorder="1" applyAlignment="1">
      <alignment horizontal="center" vertical="top" wrapText="1"/>
    </xf>
    <xf numFmtId="0" fontId="7" fillId="2" borderId="1" xfId="3" applyFont="1" applyFill="1" applyBorder="1" applyAlignment="1" applyProtection="1">
      <alignment horizontal="center" vertical="top" wrapText="1"/>
    </xf>
    <xf numFmtId="0" fontId="7" fillId="2" borderId="1" xfId="0" applyFont="1" applyFill="1" applyBorder="1" applyAlignment="1" applyProtection="1">
      <alignment horizontal="center" vertical="top" wrapText="1"/>
    </xf>
    <xf numFmtId="0" fontId="7" fillId="0" borderId="1" xfId="5" applyFont="1" applyFill="1" applyBorder="1" applyAlignment="1" applyProtection="1">
      <alignment horizontal="center" vertical="top" wrapText="1"/>
    </xf>
    <xf numFmtId="0" fontId="7" fillId="0" borderId="1" xfId="0" applyFont="1" applyFill="1" applyBorder="1" applyAlignment="1">
      <alignment horizontal="center" vertical="top" wrapText="1"/>
    </xf>
    <xf numFmtId="0" fontId="7" fillId="0" borderId="1" xfId="0" applyFont="1" applyFill="1" applyBorder="1" applyAlignment="1" applyProtection="1">
      <alignment horizontal="center" vertical="top" wrapText="1"/>
    </xf>
    <xf numFmtId="0" fontId="7" fillId="2" borderId="1" xfId="0" applyFont="1" applyFill="1" applyBorder="1" applyAlignment="1" applyProtection="1">
      <alignment horizontal="center" vertical="top" wrapText="1"/>
    </xf>
    <xf numFmtId="0" fontId="7" fillId="0" borderId="1" xfId="3" applyFont="1" applyFill="1" applyBorder="1" applyAlignment="1" applyProtection="1">
      <alignment horizontal="center" vertical="top" wrapText="1"/>
    </xf>
    <xf numFmtId="0" fontId="7" fillId="0" borderId="1" xfId="0" applyFont="1" applyFill="1" applyBorder="1" applyAlignment="1">
      <alignment horizontal="center" vertical="top" wrapText="1"/>
    </xf>
    <xf numFmtId="0" fontId="7" fillId="0" borderId="1" xfId="0" applyFont="1" applyFill="1" applyBorder="1" applyAlignment="1" applyProtection="1">
      <alignment horizontal="center" vertical="top" wrapText="1"/>
    </xf>
    <xf numFmtId="0" fontId="7" fillId="2" borderId="1" xfId="0" applyFont="1" applyFill="1" applyBorder="1" applyAlignment="1">
      <alignment horizontal="center" vertical="top" wrapText="1"/>
    </xf>
    <xf numFmtId="0" fontId="7" fillId="2" borderId="1" xfId="3" applyFont="1" applyFill="1" applyBorder="1" applyAlignment="1" applyProtection="1">
      <alignment horizontal="center" vertical="top" wrapText="1"/>
    </xf>
    <xf numFmtId="0" fontId="7" fillId="2" borderId="1" xfId="0" applyFont="1" applyFill="1" applyBorder="1" applyAlignment="1" applyProtection="1">
      <alignment horizontal="center" vertical="top" wrapText="1"/>
    </xf>
    <xf numFmtId="0" fontId="7" fillId="0" borderId="1" xfId="0" applyFont="1" applyFill="1" applyBorder="1" applyAlignment="1">
      <alignment horizontal="center" vertical="top" wrapText="1"/>
    </xf>
    <xf numFmtId="0" fontId="7" fillId="0" borderId="1" xfId="0" applyFont="1" applyFill="1" applyBorder="1" applyAlignment="1" applyProtection="1">
      <alignment horizontal="center" vertical="top" wrapText="1"/>
    </xf>
    <xf numFmtId="0" fontId="7" fillId="2" borderId="1" xfId="0" applyFont="1" applyFill="1" applyBorder="1" applyAlignment="1" applyProtection="1">
      <alignment horizontal="center" vertical="top" wrapText="1"/>
    </xf>
    <xf numFmtId="0" fontId="7" fillId="2" borderId="1" xfId="0" applyFont="1" applyFill="1" applyBorder="1" applyAlignment="1">
      <alignment horizontal="center" vertical="top" wrapText="1"/>
    </xf>
    <xf numFmtId="0" fontId="7" fillId="0" borderId="2" xfId="0" applyFont="1" applyFill="1" applyBorder="1" applyAlignment="1">
      <alignment horizontal="center" vertical="top" wrapText="1"/>
    </xf>
    <xf numFmtId="0" fontId="7" fillId="2" borderId="1" xfId="0" applyFont="1" applyFill="1" applyBorder="1" applyAlignment="1">
      <alignment horizontal="center" vertical="top" wrapText="1"/>
    </xf>
    <xf numFmtId="0" fontId="7" fillId="2" borderId="1" xfId="0" applyFont="1" applyFill="1" applyBorder="1" applyAlignment="1" applyProtection="1">
      <alignment horizontal="center" vertical="top" wrapText="1"/>
    </xf>
    <xf numFmtId="0" fontId="7" fillId="0" borderId="1" xfId="0" applyFont="1" applyFill="1" applyBorder="1" applyAlignment="1" applyProtection="1">
      <alignment horizontal="center" vertical="top" wrapText="1"/>
    </xf>
    <xf numFmtId="0" fontId="7" fillId="2" borderId="1" xfId="0" applyFont="1" applyFill="1" applyBorder="1" applyAlignment="1" applyProtection="1">
      <alignment horizontal="center" vertical="top" wrapText="1"/>
    </xf>
    <xf numFmtId="0" fontId="7" fillId="0" borderId="1" xfId="0" applyFont="1" applyFill="1" applyBorder="1" applyAlignment="1">
      <alignment horizontal="center" vertical="top" wrapText="1"/>
    </xf>
    <xf numFmtId="0" fontId="7" fillId="0" borderId="1" xfId="0" applyFont="1" applyFill="1" applyBorder="1" applyAlignment="1" applyProtection="1">
      <alignment horizontal="center" vertical="top" wrapText="1"/>
    </xf>
    <xf numFmtId="0" fontId="7" fillId="0" borderId="1" xfId="0" applyFont="1" applyFill="1" applyBorder="1" applyAlignment="1" applyProtection="1">
      <alignment horizontal="center" vertical="top" wrapText="1"/>
    </xf>
    <xf numFmtId="0" fontId="7" fillId="2" borderId="1" xfId="0" applyFont="1" applyFill="1" applyBorder="1" applyAlignment="1" applyProtection="1">
      <alignment horizontal="center" vertical="top" wrapText="1"/>
    </xf>
    <xf numFmtId="0" fontId="7" fillId="0" borderId="1" xfId="0" applyFont="1" applyFill="1" applyBorder="1" applyAlignment="1">
      <alignment horizontal="center" vertical="top" wrapText="1"/>
    </xf>
    <xf numFmtId="0" fontId="7" fillId="0" borderId="1" xfId="0" applyFont="1" applyFill="1" applyBorder="1" applyAlignment="1">
      <alignment horizontal="center" vertical="top" wrapText="1"/>
    </xf>
    <xf numFmtId="0" fontId="7" fillId="0" borderId="1" xfId="0" applyFont="1" applyFill="1" applyBorder="1" applyAlignment="1" applyProtection="1">
      <alignment horizontal="center" vertical="top" wrapText="1"/>
    </xf>
    <xf numFmtId="0" fontId="7" fillId="2" borderId="1" xfId="0" applyFont="1" applyFill="1" applyBorder="1" applyAlignment="1">
      <alignment horizontal="center" vertical="top" wrapText="1"/>
    </xf>
    <xf numFmtId="0" fontId="7" fillId="2" borderId="1" xfId="0" applyFont="1" applyFill="1" applyBorder="1" applyAlignment="1">
      <alignment horizontal="center" vertical="top" wrapText="1"/>
    </xf>
    <xf numFmtId="2" fontId="7" fillId="0" borderId="1" xfId="0" applyNumberFormat="1" applyFont="1" applyFill="1" applyBorder="1" applyAlignment="1">
      <alignment horizontal="center" vertical="top" wrapText="1"/>
    </xf>
    <xf numFmtId="4" fontId="7" fillId="0" borderId="1" xfId="1" applyNumberFormat="1" applyFont="1" applyFill="1" applyBorder="1" applyAlignment="1" applyProtection="1">
      <alignment horizontal="center" vertical="top"/>
    </xf>
    <xf numFmtId="0" fontId="7" fillId="0" borderId="1" xfId="0" applyFont="1" applyFill="1" applyBorder="1" applyAlignment="1">
      <alignment horizontal="center" vertical="top" wrapText="1"/>
    </xf>
    <xf numFmtId="166" fontId="3" fillId="0" borderId="1" xfId="0" applyNumberFormat="1" applyFont="1" applyFill="1" applyBorder="1" applyAlignment="1" applyProtection="1">
      <alignment horizontal="center" vertical="top" wrapText="1"/>
    </xf>
    <xf numFmtId="0" fontId="3" fillId="2" borderId="1" xfId="0" applyFont="1" applyFill="1" applyBorder="1" applyAlignment="1">
      <alignment horizontal="center" vertical="center" wrapText="1"/>
    </xf>
    <xf numFmtId="0" fontId="7" fillId="0" borderId="1" xfId="0" applyFont="1" applyFill="1" applyBorder="1" applyAlignment="1">
      <alignment horizontal="center" vertical="top" wrapText="1"/>
    </xf>
    <xf numFmtId="0" fontId="7" fillId="0" borderId="1" xfId="0" applyFont="1" applyFill="1" applyBorder="1" applyAlignment="1">
      <alignment horizontal="center" vertical="top" wrapText="1"/>
    </xf>
    <xf numFmtId="0" fontId="7" fillId="2" borderId="1" xfId="0" applyFont="1" applyFill="1" applyBorder="1" applyAlignment="1">
      <alignment horizontal="center" vertical="top" wrapText="1"/>
    </xf>
    <xf numFmtId="0" fontId="3" fillId="2" borderId="1" xfId="0" applyFont="1" applyFill="1" applyBorder="1" applyAlignment="1">
      <alignment horizontal="center" vertical="center" wrapText="1"/>
    </xf>
    <xf numFmtId="0" fontId="4" fillId="2" borderId="0" xfId="0" applyFont="1" applyFill="1" applyAlignment="1">
      <alignment horizontal="right" wrapText="1"/>
    </xf>
    <xf numFmtId="0" fontId="7" fillId="0" borderId="1" xfId="0" applyFont="1" applyFill="1" applyBorder="1" applyAlignment="1">
      <alignment horizontal="center" vertical="top" wrapText="1"/>
    </xf>
    <xf numFmtId="0" fontId="7" fillId="2" borderId="1" xfId="0" applyFont="1" applyFill="1" applyBorder="1" applyAlignment="1" applyProtection="1">
      <alignment horizontal="center" vertical="top" wrapText="1"/>
    </xf>
    <xf numFmtId="0" fontId="10" fillId="2" borderId="0" xfId="0" applyFont="1" applyFill="1" applyBorder="1" applyAlignment="1">
      <alignment horizontal="center" vertical="top" wrapText="1"/>
    </xf>
    <xf numFmtId="0" fontId="10" fillId="2" borderId="0" xfId="0" applyFont="1" applyFill="1" applyBorder="1" applyAlignment="1">
      <alignment horizontal="center" vertical="top"/>
    </xf>
    <xf numFmtId="0" fontId="3" fillId="2" borderId="1" xfId="0" applyFont="1" applyFill="1" applyBorder="1" applyAlignment="1">
      <alignment horizontal="center" vertical="top" wrapText="1"/>
    </xf>
    <xf numFmtId="0" fontId="7" fillId="0" borderId="1" xfId="0" applyFont="1" applyFill="1" applyBorder="1" applyAlignment="1" applyProtection="1">
      <alignment horizontal="center" vertical="top" wrapText="1"/>
    </xf>
    <xf numFmtId="0" fontId="7" fillId="0" borderId="1" xfId="3" applyFont="1" applyFill="1" applyBorder="1" applyAlignment="1" applyProtection="1">
      <alignment horizontal="center" vertical="top" wrapText="1"/>
    </xf>
    <xf numFmtId="0" fontId="7" fillId="2" borderId="4" xfId="0" applyFont="1" applyFill="1" applyBorder="1" applyAlignment="1" applyProtection="1">
      <alignment horizontal="center" vertical="top" wrapText="1"/>
    </xf>
    <xf numFmtId="0" fontId="7" fillId="2" borderId="3" xfId="0" applyFont="1" applyFill="1" applyBorder="1" applyAlignment="1" applyProtection="1">
      <alignment horizontal="center" vertical="top" wrapText="1"/>
    </xf>
    <xf numFmtId="0" fontId="7" fillId="2" borderId="1" xfId="0" applyFont="1" applyFill="1" applyBorder="1" applyAlignment="1">
      <alignment horizontal="center" vertical="top" wrapText="1"/>
    </xf>
    <xf numFmtId="0" fontId="7" fillId="3" borderId="7" xfId="0" applyFont="1" applyFill="1" applyBorder="1" applyAlignment="1">
      <alignment horizontal="center" vertical="top"/>
    </xf>
    <xf numFmtId="0" fontId="7" fillId="3" borderId="5" xfId="0" applyFont="1" applyFill="1" applyBorder="1" applyAlignment="1">
      <alignment horizontal="center" vertical="top"/>
    </xf>
    <xf numFmtId="0" fontId="0" fillId="0" borderId="1" xfId="0" applyBorder="1" applyAlignment="1">
      <alignment horizontal="center" vertical="top" wrapText="1"/>
    </xf>
  </cellXfs>
  <cellStyles count="6">
    <cellStyle name="Гиперссылка" xfId="5" builtinId="8"/>
    <cellStyle name="Обычный" xfId="0" builtinId="0"/>
    <cellStyle name="Обычный 2" xfId="3"/>
    <cellStyle name="Обычный 3" xfId="2"/>
    <cellStyle name="Финансовый" xfId="1" builtinId="3"/>
    <cellStyle name="Финансовый 2" xfId="4"/>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grp365.org/reestr?egrp=86:04:0000002:13" TargetMode="External"/><Relationship Id="rId2" Type="http://schemas.openxmlformats.org/officeDocument/2006/relationships/hyperlink" Target="../AppData/Roaming/1%20&#1056;&#1045;&#1047;&#1070;&#1052;&#1045;%20&#1055;&#1088;&#1086;&#1077;&#1082;&#1090;&#1086;&#1074;/&#1058;&#1044;%20&#1069;&#1082;&#1086;&#1085;&#1086;-&#1090;&#1077;&#1093;%20&#1055;&#1088;&#1086;&#1077;&#1082;&#1090;%20&#1087;&#1088;&#1086;&#1080;&#1079;&#1074;&#1086;&#1076;&#1089;&#1090;&#1074;&#1086;%20&#1093;&#1080;&#1084;%20&#1088;&#1077;&#1072;&#1075;&#1077;&#1085;&#1090;&#1086;&#1074;.docx" TargetMode="External"/><Relationship Id="rId1" Type="http://schemas.openxmlformats.org/officeDocument/2006/relationships/hyperlink" Target="../AppData/Roaming/1%20&#1056;&#1045;&#1047;&#1070;&#1052;&#1045;%20&#1055;&#1088;&#1086;&#1077;&#1082;&#1090;&#1086;&#1074;/&#1043;&#1056;&#1069;&#1057;%20&#1052;&#1086;&#1076;&#1077;&#1088;&#1085;&#1080;&#1079;&#1072;&#1094;&#1080;&#1103;%20&#1087;&#1077;&#1088;&#1074;&#1086;&#1075;&#1086;%20&#1101;&#1085;&#1077;&#1088;&#1075;&#1086;&#1073;&#1083;&#1086;&#1082;&#1072;"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FF00"/>
    <pageSetUpPr fitToPage="1"/>
  </sheetPr>
  <dimension ref="A1:U57"/>
  <sheetViews>
    <sheetView tabSelected="1" view="pageBreakPreview" zoomScale="70" zoomScaleNormal="100" zoomScaleSheetLayoutView="70" workbookViewId="0">
      <pane ySplit="5" topLeftCell="A54" activePane="bottomLeft" state="frozen"/>
      <selection pane="bottomLeft" activeCell="A56" sqref="A56"/>
    </sheetView>
  </sheetViews>
  <sheetFormatPr defaultColWidth="9.140625" defaultRowHeight="15" x14ac:dyDescent="0.25"/>
  <cols>
    <col min="1" max="1" width="4.140625" style="12" customWidth="1"/>
    <col min="2" max="2" width="20.85546875" style="18" customWidth="1"/>
    <col min="3" max="3" width="19" style="12" customWidth="1"/>
    <col min="4" max="4" width="19.140625" style="12" customWidth="1"/>
    <col min="5" max="5" width="9.5703125" style="12" customWidth="1"/>
    <col min="6" max="6" width="12.5703125" style="12" customWidth="1"/>
    <col min="7" max="7" width="16.42578125" style="12" customWidth="1"/>
    <col min="8" max="8" width="17.5703125" style="12" customWidth="1"/>
    <col min="9" max="9" width="18.85546875" style="12" customWidth="1"/>
    <col min="10" max="10" width="13.42578125" style="12" customWidth="1"/>
    <col min="11" max="11" width="16.7109375" style="12" customWidth="1"/>
    <col min="12" max="12" width="11.85546875" style="12" customWidth="1"/>
    <col min="13" max="14" width="14.5703125" style="12" customWidth="1"/>
    <col min="15" max="15" width="15.28515625" style="12" customWidth="1"/>
    <col min="16" max="16" width="20.85546875" style="12" customWidth="1"/>
    <col min="17" max="17" width="12.7109375" style="12" customWidth="1"/>
    <col min="18" max="18" width="19.7109375" style="18" customWidth="1"/>
    <col min="19" max="19" width="17.42578125" style="12" customWidth="1"/>
    <col min="20" max="20" width="17.7109375" style="12" customWidth="1"/>
    <col min="21" max="16384" width="9.140625" style="12"/>
  </cols>
  <sheetData>
    <row r="1" spans="1:21" ht="30" customHeight="1" x14ac:dyDescent="0.25">
      <c r="R1" s="111" t="s">
        <v>298</v>
      </c>
      <c r="S1" s="111"/>
      <c r="T1" s="111"/>
    </row>
    <row r="2" spans="1:21" s="11" customFormat="1" ht="18.75" x14ac:dyDescent="0.2">
      <c r="A2" s="114" t="s">
        <v>43</v>
      </c>
      <c r="B2" s="115"/>
      <c r="C2" s="115"/>
      <c r="D2" s="115"/>
      <c r="E2" s="115"/>
      <c r="F2" s="115"/>
      <c r="G2" s="115"/>
      <c r="H2" s="115"/>
      <c r="I2" s="115"/>
      <c r="J2" s="115"/>
      <c r="K2" s="115"/>
      <c r="L2" s="115"/>
      <c r="M2" s="115"/>
      <c r="N2" s="115"/>
      <c r="O2" s="115"/>
      <c r="P2" s="115"/>
      <c r="Q2" s="115"/>
      <c r="R2" s="115"/>
      <c r="S2" s="115"/>
      <c r="T2" s="115"/>
    </row>
    <row r="3" spans="1:21" ht="15" customHeight="1" x14ac:dyDescent="0.25">
      <c r="A3" s="110" t="s">
        <v>0</v>
      </c>
      <c r="B3" s="110" t="s">
        <v>1</v>
      </c>
      <c r="C3" s="110" t="s">
        <v>2</v>
      </c>
      <c r="D3" s="110"/>
      <c r="E3" s="110" t="s">
        <v>3</v>
      </c>
      <c r="F3" s="110" t="s">
        <v>4</v>
      </c>
      <c r="G3" s="110" t="s">
        <v>5</v>
      </c>
      <c r="H3" s="110" t="s">
        <v>6</v>
      </c>
      <c r="I3" s="110" t="s">
        <v>22</v>
      </c>
      <c r="J3" s="116" t="s">
        <v>18</v>
      </c>
      <c r="K3" s="110" t="s">
        <v>7</v>
      </c>
      <c r="L3" s="110" t="s">
        <v>10</v>
      </c>
      <c r="M3" s="110"/>
      <c r="N3" s="110"/>
      <c r="O3" s="110"/>
      <c r="P3" s="110" t="s">
        <v>20</v>
      </c>
      <c r="Q3" s="110" t="s">
        <v>11</v>
      </c>
      <c r="R3" s="110" t="s">
        <v>12</v>
      </c>
      <c r="S3" s="110" t="s">
        <v>23</v>
      </c>
      <c r="T3" s="110" t="s">
        <v>21</v>
      </c>
    </row>
    <row r="4" spans="1:21" ht="15" customHeight="1" x14ac:dyDescent="0.25">
      <c r="A4" s="110"/>
      <c r="B4" s="110"/>
      <c r="C4" s="110"/>
      <c r="D4" s="110"/>
      <c r="E4" s="110"/>
      <c r="F4" s="110"/>
      <c r="G4" s="110"/>
      <c r="H4" s="110"/>
      <c r="I4" s="110"/>
      <c r="J4" s="116"/>
      <c r="K4" s="110"/>
      <c r="L4" s="110" t="s">
        <v>13</v>
      </c>
      <c r="M4" s="110"/>
      <c r="N4" s="110" t="s">
        <v>14</v>
      </c>
      <c r="O4" s="110" t="s">
        <v>15</v>
      </c>
      <c r="P4" s="110"/>
      <c r="Q4" s="110"/>
      <c r="R4" s="110"/>
      <c r="S4" s="110"/>
      <c r="T4" s="110"/>
    </row>
    <row r="5" spans="1:21" ht="90" x14ac:dyDescent="0.25">
      <c r="A5" s="110"/>
      <c r="B5" s="110"/>
      <c r="C5" s="10" t="s">
        <v>8</v>
      </c>
      <c r="D5" s="10" t="s">
        <v>9</v>
      </c>
      <c r="E5" s="110"/>
      <c r="F5" s="110"/>
      <c r="G5" s="110"/>
      <c r="H5" s="110"/>
      <c r="I5" s="110"/>
      <c r="J5" s="116"/>
      <c r="K5" s="10" t="s">
        <v>19</v>
      </c>
      <c r="L5" s="10" t="s">
        <v>16</v>
      </c>
      <c r="M5" s="10" t="s">
        <v>17</v>
      </c>
      <c r="N5" s="110"/>
      <c r="O5" s="110"/>
      <c r="P5" s="110"/>
      <c r="Q5" s="110"/>
      <c r="R5" s="110"/>
      <c r="S5" s="110"/>
      <c r="T5" s="110"/>
    </row>
    <row r="6" spans="1:21" x14ac:dyDescent="0.25">
      <c r="A6" s="13">
        <v>1</v>
      </c>
      <c r="B6" s="13">
        <v>2</v>
      </c>
      <c r="C6" s="10">
        <v>3</v>
      </c>
      <c r="D6" s="10">
        <v>4</v>
      </c>
      <c r="E6" s="13">
        <v>5</v>
      </c>
      <c r="F6" s="13">
        <v>6</v>
      </c>
      <c r="G6" s="10">
        <v>7</v>
      </c>
      <c r="H6" s="10">
        <v>8</v>
      </c>
      <c r="I6" s="13">
        <v>9</v>
      </c>
      <c r="J6" s="13">
        <v>10</v>
      </c>
      <c r="K6" s="10">
        <v>11</v>
      </c>
      <c r="L6" s="10">
        <v>19</v>
      </c>
      <c r="M6" s="10">
        <v>12</v>
      </c>
      <c r="N6" s="13">
        <v>13</v>
      </c>
      <c r="O6" s="13">
        <v>14</v>
      </c>
      <c r="P6" s="10">
        <v>15</v>
      </c>
      <c r="Q6" s="10">
        <v>16</v>
      </c>
      <c r="R6" s="13">
        <v>17</v>
      </c>
      <c r="S6" s="13">
        <v>18</v>
      </c>
      <c r="T6" s="106">
        <v>19</v>
      </c>
    </row>
    <row r="7" spans="1:21" s="32" customFormat="1" ht="108" customHeight="1" x14ac:dyDescent="0.25">
      <c r="A7" s="1">
        <v>1</v>
      </c>
      <c r="B7" s="26" t="s">
        <v>135</v>
      </c>
      <c r="C7" s="27" t="s">
        <v>333</v>
      </c>
      <c r="D7" s="27" t="s">
        <v>122</v>
      </c>
      <c r="E7" s="26">
        <v>40</v>
      </c>
      <c r="F7" s="20">
        <f>K7*0.9%</f>
        <v>1350.0000000000002</v>
      </c>
      <c r="G7" s="45" t="s">
        <v>25</v>
      </c>
      <c r="H7" s="28" t="s">
        <v>294</v>
      </c>
      <c r="I7" s="26" t="s">
        <v>32</v>
      </c>
      <c r="J7" s="29" t="s">
        <v>85</v>
      </c>
      <c r="K7" s="30">
        <v>150000</v>
      </c>
      <c r="L7" s="24" t="s">
        <v>47</v>
      </c>
      <c r="M7" s="28" t="s">
        <v>79</v>
      </c>
      <c r="N7" s="28" t="s">
        <v>79</v>
      </c>
      <c r="O7" s="28" t="s">
        <v>79</v>
      </c>
      <c r="P7" s="27" t="s">
        <v>115</v>
      </c>
      <c r="Q7" s="26"/>
      <c r="R7" s="26" t="s">
        <v>125</v>
      </c>
      <c r="S7" s="113" t="s">
        <v>332</v>
      </c>
      <c r="T7" s="113"/>
    </row>
    <row r="8" spans="1:21" s="32" customFormat="1" ht="65.25" customHeight="1" x14ac:dyDescent="0.25">
      <c r="A8" s="1">
        <v>2</v>
      </c>
      <c r="B8" s="80" t="s">
        <v>142</v>
      </c>
      <c r="C8" s="79" t="s">
        <v>46</v>
      </c>
      <c r="D8" s="79" t="s">
        <v>249</v>
      </c>
      <c r="E8" s="88">
        <v>5</v>
      </c>
      <c r="F8" s="20">
        <f t="shared" ref="F8:F28" si="0">K8*0.9%</f>
        <v>119.63610000000001</v>
      </c>
      <c r="G8" s="80" t="s">
        <v>37</v>
      </c>
      <c r="H8" s="80" t="s">
        <v>105</v>
      </c>
      <c r="I8" s="80" t="s">
        <v>287</v>
      </c>
      <c r="J8" s="24">
        <v>2025</v>
      </c>
      <c r="K8" s="25">
        <v>13292.9</v>
      </c>
      <c r="L8" s="24" t="s">
        <v>47</v>
      </c>
      <c r="M8" s="80" t="s">
        <v>69</v>
      </c>
      <c r="N8" s="80" t="s">
        <v>67</v>
      </c>
      <c r="O8" s="80" t="s">
        <v>67</v>
      </c>
      <c r="P8" s="80" t="s">
        <v>248</v>
      </c>
      <c r="Q8" s="79" t="s">
        <v>57</v>
      </c>
      <c r="R8" s="79" t="s">
        <v>60</v>
      </c>
      <c r="S8" s="117" t="s">
        <v>323</v>
      </c>
      <c r="T8" s="117"/>
    </row>
    <row r="9" spans="1:21" s="23" customFormat="1" ht="69" customHeight="1" x14ac:dyDescent="0.2">
      <c r="A9" s="1">
        <v>3</v>
      </c>
      <c r="B9" s="79" t="s">
        <v>196</v>
      </c>
      <c r="C9" s="79" t="s">
        <v>46</v>
      </c>
      <c r="D9" s="79" t="s">
        <v>250</v>
      </c>
      <c r="E9" s="105">
        <v>5</v>
      </c>
      <c r="F9" s="20">
        <f t="shared" si="0"/>
        <v>139.57470000000001</v>
      </c>
      <c r="G9" s="80" t="s">
        <v>34</v>
      </c>
      <c r="H9" s="79" t="s">
        <v>105</v>
      </c>
      <c r="I9" s="80" t="s">
        <v>288</v>
      </c>
      <c r="J9" s="79">
        <v>2025</v>
      </c>
      <c r="K9" s="21">
        <v>15508.3</v>
      </c>
      <c r="L9" s="24" t="s">
        <v>47</v>
      </c>
      <c r="M9" s="80" t="s">
        <v>69</v>
      </c>
      <c r="N9" s="80" t="s">
        <v>67</v>
      </c>
      <c r="O9" s="80" t="s">
        <v>67</v>
      </c>
      <c r="P9" s="79" t="s">
        <v>197</v>
      </c>
      <c r="Q9" s="79" t="s">
        <v>299</v>
      </c>
      <c r="R9" s="79" t="s">
        <v>334</v>
      </c>
      <c r="S9" s="117" t="s">
        <v>323</v>
      </c>
      <c r="T9" s="117"/>
      <c r="U9" s="22"/>
    </row>
    <row r="10" spans="1:21" s="23" customFormat="1" ht="70.5" customHeight="1" x14ac:dyDescent="0.2">
      <c r="A10" s="1">
        <v>4</v>
      </c>
      <c r="B10" s="67" t="s">
        <v>198</v>
      </c>
      <c r="C10" s="67" t="s">
        <v>46</v>
      </c>
      <c r="D10" s="79" t="s">
        <v>250</v>
      </c>
      <c r="E10" s="105">
        <v>5</v>
      </c>
      <c r="F10" s="20">
        <f t="shared" si="0"/>
        <v>139.57470000000001</v>
      </c>
      <c r="G10" s="66" t="s">
        <v>34</v>
      </c>
      <c r="H10" s="67" t="s">
        <v>105</v>
      </c>
      <c r="I10" s="80" t="s">
        <v>288</v>
      </c>
      <c r="J10" s="79">
        <v>2025</v>
      </c>
      <c r="K10" s="21">
        <v>15508.3</v>
      </c>
      <c r="L10" s="24" t="s">
        <v>47</v>
      </c>
      <c r="M10" s="66" t="s">
        <v>69</v>
      </c>
      <c r="N10" s="66" t="s">
        <v>67</v>
      </c>
      <c r="O10" s="66" t="s">
        <v>67</v>
      </c>
      <c r="P10" s="67" t="s">
        <v>197</v>
      </c>
      <c r="Q10" s="104" t="s">
        <v>335</v>
      </c>
      <c r="R10" s="67" t="s">
        <v>337</v>
      </c>
      <c r="S10" s="117" t="s">
        <v>323</v>
      </c>
      <c r="T10" s="117"/>
      <c r="U10" s="22"/>
    </row>
    <row r="11" spans="1:21" s="23" customFormat="1" ht="65.25" customHeight="1" x14ac:dyDescent="0.2">
      <c r="A11" s="1">
        <v>5</v>
      </c>
      <c r="B11" s="67" t="s">
        <v>199</v>
      </c>
      <c r="C11" s="67" t="s">
        <v>46</v>
      </c>
      <c r="D11" s="79" t="s">
        <v>250</v>
      </c>
      <c r="E11" s="105">
        <v>5</v>
      </c>
      <c r="F11" s="20">
        <f t="shared" si="0"/>
        <v>139.57470000000001</v>
      </c>
      <c r="G11" s="66" t="s">
        <v>34</v>
      </c>
      <c r="H11" s="67" t="s">
        <v>105</v>
      </c>
      <c r="I11" s="80" t="s">
        <v>288</v>
      </c>
      <c r="J11" s="79">
        <v>2025</v>
      </c>
      <c r="K11" s="21">
        <v>15508.3</v>
      </c>
      <c r="L11" s="24" t="s">
        <v>47</v>
      </c>
      <c r="M11" s="66" t="s">
        <v>69</v>
      </c>
      <c r="N11" s="66" t="s">
        <v>67</v>
      </c>
      <c r="O11" s="66" t="s">
        <v>67</v>
      </c>
      <c r="P11" s="67" t="s">
        <v>197</v>
      </c>
      <c r="Q11" s="104" t="s">
        <v>336</v>
      </c>
      <c r="R11" s="108" t="s">
        <v>337</v>
      </c>
      <c r="S11" s="117" t="s">
        <v>323</v>
      </c>
      <c r="T11" s="117"/>
      <c r="U11" s="22"/>
    </row>
    <row r="12" spans="1:21" s="23" customFormat="1" ht="68.25" customHeight="1" x14ac:dyDescent="0.2">
      <c r="A12" s="1">
        <v>6</v>
      </c>
      <c r="B12" s="67" t="s">
        <v>200</v>
      </c>
      <c r="C12" s="67" t="s">
        <v>46</v>
      </c>
      <c r="D12" s="79" t="s">
        <v>250</v>
      </c>
      <c r="E12" s="105">
        <v>5</v>
      </c>
      <c r="F12" s="20">
        <f t="shared" si="0"/>
        <v>139.57470000000001</v>
      </c>
      <c r="G12" s="66" t="s">
        <v>34</v>
      </c>
      <c r="H12" s="67" t="s">
        <v>105</v>
      </c>
      <c r="I12" s="80" t="s">
        <v>288</v>
      </c>
      <c r="J12" s="79">
        <v>2025</v>
      </c>
      <c r="K12" s="21">
        <v>15508.3</v>
      </c>
      <c r="L12" s="24" t="s">
        <v>47</v>
      </c>
      <c r="M12" s="66" t="s">
        <v>69</v>
      </c>
      <c r="N12" s="66" t="s">
        <v>67</v>
      </c>
      <c r="O12" s="66" t="s">
        <v>67</v>
      </c>
      <c r="P12" s="67" t="s">
        <v>197</v>
      </c>
      <c r="Q12" s="104" t="s">
        <v>300</v>
      </c>
      <c r="R12" s="67" t="s">
        <v>337</v>
      </c>
      <c r="S12" s="117" t="s">
        <v>323</v>
      </c>
      <c r="T12" s="117"/>
      <c r="U12" s="22"/>
    </row>
    <row r="13" spans="1:21" s="23" customFormat="1" ht="66" customHeight="1" x14ac:dyDescent="0.2">
      <c r="A13" s="1">
        <v>7</v>
      </c>
      <c r="B13" s="66" t="s">
        <v>251</v>
      </c>
      <c r="C13" s="67" t="s">
        <v>46</v>
      </c>
      <c r="D13" s="79" t="s">
        <v>249</v>
      </c>
      <c r="E13" s="24">
        <v>5</v>
      </c>
      <c r="F13" s="20">
        <f t="shared" si="0"/>
        <v>119.63610000000001</v>
      </c>
      <c r="G13" s="66" t="s">
        <v>37</v>
      </c>
      <c r="H13" s="66" t="s">
        <v>105</v>
      </c>
      <c r="I13" s="80" t="s">
        <v>289</v>
      </c>
      <c r="J13" s="24">
        <v>2025</v>
      </c>
      <c r="K13" s="25">
        <v>13292.9</v>
      </c>
      <c r="L13" s="24" t="s">
        <v>47</v>
      </c>
      <c r="M13" s="66" t="s">
        <v>69</v>
      </c>
      <c r="N13" s="66" t="s">
        <v>67</v>
      </c>
      <c r="O13" s="66" t="s">
        <v>67</v>
      </c>
      <c r="P13" s="80" t="s">
        <v>248</v>
      </c>
      <c r="Q13" s="67" t="s">
        <v>301</v>
      </c>
      <c r="R13" s="67" t="s">
        <v>338</v>
      </c>
      <c r="S13" s="117" t="s">
        <v>323</v>
      </c>
      <c r="T13" s="117"/>
      <c r="U13" s="22"/>
    </row>
    <row r="14" spans="1:21" s="23" customFormat="1" ht="63.75" customHeight="1" x14ac:dyDescent="0.2">
      <c r="A14" s="1">
        <v>8</v>
      </c>
      <c r="B14" s="80" t="s">
        <v>252</v>
      </c>
      <c r="C14" s="79" t="s">
        <v>46</v>
      </c>
      <c r="D14" s="79" t="s">
        <v>253</v>
      </c>
      <c r="E14" s="105">
        <v>5</v>
      </c>
      <c r="F14" s="20">
        <f t="shared" si="0"/>
        <v>119.63610000000001</v>
      </c>
      <c r="G14" s="80" t="s">
        <v>36</v>
      </c>
      <c r="H14" s="80" t="s">
        <v>105</v>
      </c>
      <c r="I14" s="80" t="s">
        <v>290</v>
      </c>
      <c r="J14" s="24">
        <v>2025</v>
      </c>
      <c r="K14" s="25">
        <v>13292.9</v>
      </c>
      <c r="L14" s="24" t="s">
        <v>47</v>
      </c>
      <c r="M14" s="80" t="s">
        <v>69</v>
      </c>
      <c r="N14" s="80" t="s">
        <v>67</v>
      </c>
      <c r="O14" s="80" t="s">
        <v>67</v>
      </c>
      <c r="P14" s="79" t="s">
        <v>74</v>
      </c>
      <c r="Q14" s="108" t="s">
        <v>339</v>
      </c>
      <c r="R14" s="79" t="s">
        <v>340</v>
      </c>
      <c r="S14" s="117" t="s">
        <v>323</v>
      </c>
      <c r="T14" s="117"/>
      <c r="U14" s="22"/>
    </row>
    <row r="15" spans="1:21" s="32" customFormat="1" ht="68.25" customHeight="1" x14ac:dyDescent="0.25">
      <c r="A15" s="1">
        <v>9</v>
      </c>
      <c r="B15" s="25" t="s">
        <v>33</v>
      </c>
      <c r="C15" s="80" t="s">
        <v>64</v>
      </c>
      <c r="D15" s="80" t="s">
        <v>136</v>
      </c>
      <c r="E15" s="24">
        <v>13</v>
      </c>
      <c r="F15" s="20">
        <f t="shared" si="0"/>
        <v>10373.013000000001</v>
      </c>
      <c r="G15" s="79" t="s">
        <v>25</v>
      </c>
      <c r="H15" s="80" t="s">
        <v>41</v>
      </c>
      <c r="I15" s="80" t="s">
        <v>192</v>
      </c>
      <c r="J15" s="24" t="s">
        <v>210</v>
      </c>
      <c r="K15" s="31">
        <v>1152557</v>
      </c>
      <c r="L15" s="24" t="s">
        <v>47</v>
      </c>
      <c r="M15" s="80" t="s">
        <v>69</v>
      </c>
      <c r="N15" s="80" t="s">
        <v>67</v>
      </c>
      <c r="O15" s="80" t="s">
        <v>67</v>
      </c>
      <c r="P15" s="80" t="s">
        <v>322</v>
      </c>
      <c r="Q15" s="79" t="s">
        <v>109</v>
      </c>
      <c r="R15" s="79" t="s">
        <v>61</v>
      </c>
      <c r="S15" s="117" t="s">
        <v>323</v>
      </c>
      <c r="T15" s="117"/>
    </row>
    <row r="16" spans="1:21" ht="68.25" customHeight="1" x14ac:dyDescent="0.25">
      <c r="A16" s="1">
        <v>10</v>
      </c>
      <c r="B16" s="83" t="s">
        <v>24</v>
      </c>
      <c r="C16" s="83" t="s">
        <v>146</v>
      </c>
      <c r="D16" s="83" t="s">
        <v>194</v>
      </c>
      <c r="E16" s="83">
        <v>14</v>
      </c>
      <c r="F16" s="20">
        <f t="shared" si="0"/>
        <v>823.80861000000004</v>
      </c>
      <c r="G16" s="82" t="s">
        <v>25</v>
      </c>
      <c r="H16" s="83" t="s">
        <v>71</v>
      </c>
      <c r="I16" s="80" t="s">
        <v>35</v>
      </c>
      <c r="J16" s="81" t="s">
        <v>201</v>
      </c>
      <c r="K16" s="2">
        <v>91534.29</v>
      </c>
      <c r="L16" s="81" t="s">
        <v>39</v>
      </c>
      <c r="M16" s="83" t="s">
        <v>72</v>
      </c>
      <c r="N16" s="81" t="s">
        <v>66</v>
      </c>
      <c r="O16" s="83" t="s">
        <v>67</v>
      </c>
      <c r="P16" s="83" t="s">
        <v>114</v>
      </c>
      <c r="Q16" s="83" t="s">
        <v>59</v>
      </c>
      <c r="R16" s="83" t="s">
        <v>63</v>
      </c>
      <c r="S16" s="119" t="s">
        <v>331</v>
      </c>
      <c r="T16" s="120"/>
    </row>
    <row r="17" spans="1:21" ht="67.5" customHeight="1" x14ac:dyDescent="0.25">
      <c r="A17" s="1">
        <v>11</v>
      </c>
      <c r="B17" s="16" t="s">
        <v>132</v>
      </c>
      <c r="C17" s="16" t="s">
        <v>131</v>
      </c>
      <c r="D17" s="16" t="s">
        <v>128</v>
      </c>
      <c r="E17" s="1">
        <v>4</v>
      </c>
      <c r="F17" s="20">
        <f t="shared" si="0"/>
        <v>27.000000000000004</v>
      </c>
      <c r="G17" s="16" t="s">
        <v>129</v>
      </c>
      <c r="H17" s="65" t="s">
        <v>44</v>
      </c>
      <c r="I17" s="64" t="s">
        <v>296</v>
      </c>
      <c r="J17" s="1" t="s">
        <v>117</v>
      </c>
      <c r="K17" s="2">
        <v>3000</v>
      </c>
      <c r="L17" s="1" t="s">
        <v>39</v>
      </c>
      <c r="M17" s="64" t="s">
        <v>72</v>
      </c>
      <c r="N17" s="64" t="s">
        <v>67</v>
      </c>
      <c r="O17" s="64" t="s">
        <v>67</v>
      </c>
      <c r="P17" s="16" t="s">
        <v>182</v>
      </c>
      <c r="Q17" s="64" t="s">
        <v>133</v>
      </c>
      <c r="R17" s="64" t="s">
        <v>130</v>
      </c>
      <c r="S17" s="121" t="s">
        <v>328</v>
      </c>
      <c r="T17" s="124"/>
    </row>
    <row r="18" spans="1:21" s="5" customFormat="1" ht="127.5" x14ac:dyDescent="0.2">
      <c r="A18" s="1">
        <v>12</v>
      </c>
      <c r="B18" s="15" t="s">
        <v>140</v>
      </c>
      <c r="C18" s="16" t="s">
        <v>156</v>
      </c>
      <c r="D18" s="16" t="s">
        <v>324</v>
      </c>
      <c r="E18" s="41">
        <v>450</v>
      </c>
      <c r="F18" s="20">
        <f t="shared" si="0"/>
        <v>32202.000000000004</v>
      </c>
      <c r="G18" s="45" t="s">
        <v>25</v>
      </c>
      <c r="H18" s="41" t="s">
        <v>139</v>
      </c>
      <c r="I18" s="38" t="s">
        <v>35</v>
      </c>
      <c r="J18" s="1" t="s">
        <v>186</v>
      </c>
      <c r="K18" s="3">
        <v>3578000</v>
      </c>
      <c r="L18" s="1" t="s">
        <v>47</v>
      </c>
      <c r="M18" s="41" t="s">
        <v>69</v>
      </c>
      <c r="N18" s="39" t="s">
        <v>67</v>
      </c>
      <c r="O18" s="39" t="s">
        <v>67</v>
      </c>
      <c r="P18" s="16" t="s">
        <v>167</v>
      </c>
      <c r="Q18" s="41" t="s">
        <v>302</v>
      </c>
      <c r="R18" s="41" t="s">
        <v>138</v>
      </c>
      <c r="S18" s="112" t="s">
        <v>202</v>
      </c>
      <c r="T18" s="112"/>
      <c r="U18" s="4"/>
    </row>
    <row r="19" spans="1:21" s="23" customFormat="1" ht="76.5" x14ac:dyDescent="0.2">
      <c r="A19" s="1">
        <v>13</v>
      </c>
      <c r="B19" s="58" t="s">
        <v>295</v>
      </c>
      <c r="C19" s="58" t="s">
        <v>204</v>
      </c>
      <c r="D19" s="58" t="s">
        <v>203</v>
      </c>
      <c r="E19" s="58">
        <v>2</v>
      </c>
      <c r="F19" s="20">
        <f t="shared" si="0"/>
        <v>100.62000000000002</v>
      </c>
      <c r="G19" s="58" t="s">
        <v>157</v>
      </c>
      <c r="H19" s="58" t="s">
        <v>101</v>
      </c>
      <c r="I19" s="58" t="s">
        <v>35</v>
      </c>
      <c r="J19" s="60" t="s">
        <v>45</v>
      </c>
      <c r="K19" s="21">
        <v>11180</v>
      </c>
      <c r="L19" s="58" t="s">
        <v>79</v>
      </c>
      <c r="M19" s="58" t="s">
        <v>79</v>
      </c>
      <c r="N19" s="58" t="s">
        <v>79</v>
      </c>
      <c r="O19" s="58" t="s">
        <v>79</v>
      </c>
      <c r="P19" s="43" t="s">
        <v>158</v>
      </c>
      <c r="Q19" s="104" t="s">
        <v>342</v>
      </c>
      <c r="R19" s="104" t="s">
        <v>79</v>
      </c>
      <c r="S19" s="112" t="s">
        <v>202</v>
      </c>
      <c r="T19" s="112"/>
      <c r="U19" s="22"/>
    </row>
    <row r="20" spans="1:21" s="5" customFormat="1" ht="83.25" customHeight="1" x14ac:dyDescent="0.2">
      <c r="A20" s="1">
        <v>14</v>
      </c>
      <c r="B20" s="64" t="s">
        <v>161</v>
      </c>
      <c r="C20" s="64" t="s">
        <v>160</v>
      </c>
      <c r="D20" s="64" t="s">
        <v>123</v>
      </c>
      <c r="E20" s="1">
        <v>44</v>
      </c>
      <c r="F20" s="20">
        <f t="shared" si="0"/>
        <v>1794.1500000000003</v>
      </c>
      <c r="G20" s="64" t="s">
        <v>124</v>
      </c>
      <c r="H20" s="64" t="s">
        <v>101</v>
      </c>
      <c r="I20" s="64" t="s">
        <v>205</v>
      </c>
      <c r="J20" s="1" t="s">
        <v>195</v>
      </c>
      <c r="K20" s="17">
        <v>199350</v>
      </c>
      <c r="L20" s="1" t="s">
        <v>39</v>
      </c>
      <c r="M20" s="64" t="s">
        <v>72</v>
      </c>
      <c r="N20" s="64" t="s">
        <v>67</v>
      </c>
      <c r="O20" s="64" t="s">
        <v>67</v>
      </c>
      <c r="P20" s="64" t="s">
        <v>119</v>
      </c>
      <c r="Q20" s="64" t="s">
        <v>134</v>
      </c>
      <c r="R20" s="64" t="s">
        <v>110</v>
      </c>
      <c r="S20" s="121" t="s">
        <v>325</v>
      </c>
      <c r="T20" s="121"/>
      <c r="U20" s="4"/>
    </row>
    <row r="21" spans="1:21" s="23" customFormat="1" ht="96" customHeight="1" x14ac:dyDescent="0.2">
      <c r="A21" s="1">
        <v>15</v>
      </c>
      <c r="B21" s="58" t="s">
        <v>147</v>
      </c>
      <c r="C21" s="101" t="s">
        <v>160</v>
      </c>
      <c r="D21" s="58" t="s">
        <v>254</v>
      </c>
      <c r="E21" s="58"/>
      <c r="F21" s="20">
        <f t="shared" si="0"/>
        <v>0</v>
      </c>
      <c r="G21" s="58" t="s">
        <v>124</v>
      </c>
      <c r="H21" s="58" t="s">
        <v>101</v>
      </c>
      <c r="I21" s="97" t="s">
        <v>35</v>
      </c>
      <c r="J21" s="58" t="s">
        <v>48</v>
      </c>
      <c r="K21" s="21">
        <v>0</v>
      </c>
      <c r="L21" s="58" t="s">
        <v>79</v>
      </c>
      <c r="M21" s="58" t="s">
        <v>79</v>
      </c>
      <c r="N21" s="58" t="s">
        <v>79</v>
      </c>
      <c r="O21" s="58" t="s">
        <v>79</v>
      </c>
      <c r="P21" s="58" t="s">
        <v>119</v>
      </c>
      <c r="Q21" s="58" t="s">
        <v>134</v>
      </c>
      <c r="R21" s="58" t="s">
        <v>110</v>
      </c>
      <c r="S21" s="121" t="s">
        <v>325</v>
      </c>
      <c r="T21" s="121"/>
      <c r="U21" s="22"/>
    </row>
    <row r="22" spans="1:21" s="23" customFormat="1" ht="76.5" customHeight="1" x14ac:dyDescent="0.2">
      <c r="A22" s="1">
        <v>16</v>
      </c>
      <c r="B22" s="54" t="s">
        <v>148</v>
      </c>
      <c r="C22" s="101" t="s">
        <v>160</v>
      </c>
      <c r="D22" s="54" t="s">
        <v>255</v>
      </c>
      <c r="E22" s="54"/>
      <c r="F22" s="20">
        <f t="shared" si="0"/>
        <v>0</v>
      </c>
      <c r="G22" s="54" t="s">
        <v>124</v>
      </c>
      <c r="H22" s="54" t="s">
        <v>101</v>
      </c>
      <c r="I22" s="54" t="s">
        <v>35</v>
      </c>
      <c r="J22" s="54" t="s">
        <v>48</v>
      </c>
      <c r="K22" s="21">
        <v>0</v>
      </c>
      <c r="L22" s="54" t="s">
        <v>79</v>
      </c>
      <c r="M22" s="54" t="s">
        <v>79</v>
      </c>
      <c r="N22" s="54" t="s">
        <v>79</v>
      </c>
      <c r="O22" s="54" t="s">
        <v>79</v>
      </c>
      <c r="P22" s="54" t="s">
        <v>119</v>
      </c>
      <c r="Q22" s="54" t="s">
        <v>134</v>
      </c>
      <c r="R22" s="54" t="s">
        <v>110</v>
      </c>
      <c r="S22" s="121" t="s">
        <v>325</v>
      </c>
      <c r="T22" s="121"/>
      <c r="U22" s="22"/>
    </row>
    <row r="23" spans="1:21" s="32" customFormat="1" ht="54" customHeight="1" x14ac:dyDescent="0.25">
      <c r="A23" s="1">
        <v>17</v>
      </c>
      <c r="B23" s="43" t="s">
        <v>326</v>
      </c>
      <c r="C23" s="101" t="s">
        <v>160</v>
      </c>
      <c r="D23" s="43" t="s">
        <v>137</v>
      </c>
      <c r="E23" s="24"/>
      <c r="F23" s="20">
        <f t="shared" si="0"/>
        <v>0</v>
      </c>
      <c r="G23" s="62" t="s">
        <v>124</v>
      </c>
      <c r="H23" s="62" t="s">
        <v>101</v>
      </c>
      <c r="I23" s="63" t="s">
        <v>206</v>
      </c>
      <c r="J23" s="24" t="s">
        <v>117</v>
      </c>
      <c r="K23" s="21">
        <v>0</v>
      </c>
      <c r="L23" s="62" t="s">
        <v>79</v>
      </c>
      <c r="M23" s="62" t="s">
        <v>79</v>
      </c>
      <c r="N23" s="62" t="s">
        <v>79</v>
      </c>
      <c r="O23" s="62" t="s">
        <v>79</v>
      </c>
      <c r="P23" s="62" t="s">
        <v>119</v>
      </c>
      <c r="Q23" s="62" t="s">
        <v>134</v>
      </c>
      <c r="R23" s="62" t="s">
        <v>110</v>
      </c>
      <c r="S23" s="121" t="s">
        <v>325</v>
      </c>
      <c r="T23" s="121"/>
    </row>
    <row r="24" spans="1:21" s="5" customFormat="1" ht="66.75" customHeight="1" x14ac:dyDescent="0.2">
      <c r="A24" s="1">
        <v>18</v>
      </c>
      <c r="B24" s="55" t="s">
        <v>183</v>
      </c>
      <c r="C24" s="101" t="s">
        <v>160</v>
      </c>
      <c r="D24" s="55" t="s">
        <v>297</v>
      </c>
      <c r="E24" s="55"/>
      <c r="F24" s="20">
        <f t="shared" si="0"/>
        <v>0</v>
      </c>
      <c r="G24" s="55" t="s">
        <v>124</v>
      </c>
      <c r="H24" s="55" t="s">
        <v>101</v>
      </c>
      <c r="I24" s="100" t="s">
        <v>35</v>
      </c>
      <c r="J24" s="55" t="s">
        <v>48</v>
      </c>
      <c r="K24" s="21">
        <v>0</v>
      </c>
      <c r="L24" s="55" t="s">
        <v>79</v>
      </c>
      <c r="M24" s="55" t="s">
        <v>79</v>
      </c>
      <c r="N24" s="55" t="s">
        <v>79</v>
      </c>
      <c r="O24" s="55" t="s">
        <v>79</v>
      </c>
      <c r="P24" s="55" t="s">
        <v>119</v>
      </c>
      <c r="Q24" s="104" t="s">
        <v>134</v>
      </c>
      <c r="R24" s="55" t="s">
        <v>184</v>
      </c>
      <c r="S24" s="121" t="s">
        <v>325</v>
      </c>
      <c r="T24" s="121"/>
      <c r="U24" s="4"/>
    </row>
    <row r="25" spans="1:21" ht="63.75" x14ac:dyDescent="0.25">
      <c r="A25" s="1">
        <v>19</v>
      </c>
      <c r="B25" s="39" t="s">
        <v>208</v>
      </c>
      <c r="C25" s="39" t="s">
        <v>162</v>
      </c>
      <c r="D25" s="39" t="s">
        <v>163</v>
      </c>
      <c r="E25" s="39">
        <v>1</v>
      </c>
      <c r="F25" s="20">
        <f t="shared" si="0"/>
        <v>1.3275000000000001</v>
      </c>
      <c r="G25" s="45" t="s">
        <v>25</v>
      </c>
      <c r="H25" s="44" t="s">
        <v>101</v>
      </c>
      <c r="I25" s="41" t="s">
        <v>35</v>
      </c>
      <c r="J25" s="39" t="s">
        <v>48</v>
      </c>
      <c r="K25" s="9">
        <v>147.5</v>
      </c>
      <c r="L25" s="1" t="s">
        <v>39</v>
      </c>
      <c r="M25" s="41" t="s">
        <v>72</v>
      </c>
      <c r="N25" s="1" t="s">
        <v>67</v>
      </c>
      <c r="O25" s="1" t="s">
        <v>67</v>
      </c>
      <c r="P25" s="40" t="s">
        <v>78</v>
      </c>
      <c r="Q25" s="104" t="s">
        <v>303</v>
      </c>
      <c r="R25" s="39" t="s">
        <v>84</v>
      </c>
      <c r="S25" s="121" t="s">
        <v>327</v>
      </c>
      <c r="T25" s="121"/>
    </row>
    <row r="26" spans="1:21" s="23" customFormat="1" ht="76.5" x14ac:dyDescent="0.2">
      <c r="A26" s="1">
        <v>20</v>
      </c>
      <c r="B26" s="43" t="s">
        <v>150</v>
      </c>
      <c r="C26" s="43" t="s">
        <v>151</v>
      </c>
      <c r="D26" s="43" t="s">
        <v>152</v>
      </c>
      <c r="E26" s="61"/>
      <c r="F26" s="20">
        <f t="shared" si="0"/>
        <v>0</v>
      </c>
      <c r="G26" s="61" t="s">
        <v>153</v>
      </c>
      <c r="H26" s="61" t="s">
        <v>101</v>
      </c>
      <c r="I26" s="61" t="s">
        <v>291</v>
      </c>
      <c r="J26" s="24" t="s">
        <v>111</v>
      </c>
      <c r="K26" s="21">
        <v>0</v>
      </c>
      <c r="L26" s="61" t="s">
        <v>79</v>
      </c>
      <c r="M26" s="61" t="s">
        <v>79</v>
      </c>
      <c r="N26" s="61" t="s">
        <v>79</v>
      </c>
      <c r="O26" s="61" t="s">
        <v>79</v>
      </c>
      <c r="P26" s="43" t="s">
        <v>155</v>
      </c>
      <c r="Q26" s="61" t="s">
        <v>304</v>
      </c>
      <c r="R26" s="61" t="s">
        <v>154</v>
      </c>
      <c r="S26" s="112" t="s">
        <v>159</v>
      </c>
      <c r="T26" s="112"/>
      <c r="U26" s="22"/>
    </row>
    <row r="27" spans="1:21" s="5" customFormat="1" ht="63.75" x14ac:dyDescent="0.2">
      <c r="A27" s="1">
        <v>21</v>
      </c>
      <c r="B27" s="40" t="s">
        <v>166</v>
      </c>
      <c r="C27" s="40" t="s">
        <v>165</v>
      </c>
      <c r="D27" s="39" t="s">
        <v>164</v>
      </c>
      <c r="E27" s="41">
        <v>1</v>
      </c>
      <c r="F27" s="20">
        <f t="shared" si="0"/>
        <v>2.6820000000000004</v>
      </c>
      <c r="G27" s="39" t="s">
        <v>25</v>
      </c>
      <c r="H27" s="39" t="s">
        <v>106</v>
      </c>
      <c r="I27" s="41" t="s">
        <v>35</v>
      </c>
      <c r="J27" s="1" t="s">
        <v>48</v>
      </c>
      <c r="K27" s="3">
        <v>298</v>
      </c>
      <c r="L27" s="39" t="s">
        <v>39</v>
      </c>
      <c r="M27" s="41" t="s">
        <v>72</v>
      </c>
      <c r="N27" s="1" t="s">
        <v>67</v>
      </c>
      <c r="O27" s="1" t="s">
        <v>67</v>
      </c>
      <c r="P27" s="40" t="s">
        <v>75</v>
      </c>
      <c r="Q27" s="41" t="s">
        <v>58</v>
      </c>
      <c r="R27" s="41" t="s">
        <v>62</v>
      </c>
      <c r="S27" s="121" t="s">
        <v>327</v>
      </c>
      <c r="T27" s="121"/>
      <c r="U27" s="4"/>
    </row>
    <row r="28" spans="1:21" s="23" customFormat="1" ht="51" x14ac:dyDescent="0.2">
      <c r="A28" s="1">
        <v>22</v>
      </c>
      <c r="B28" s="93" t="s">
        <v>279</v>
      </c>
      <c r="C28" s="94" t="s">
        <v>280</v>
      </c>
      <c r="D28" s="93" t="s">
        <v>281</v>
      </c>
      <c r="E28" s="93">
        <v>5</v>
      </c>
      <c r="F28" s="20">
        <f t="shared" si="0"/>
        <v>0</v>
      </c>
      <c r="G28" s="94" t="s">
        <v>25</v>
      </c>
      <c r="H28" s="93" t="s">
        <v>101</v>
      </c>
      <c r="I28" s="100" t="s">
        <v>35</v>
      </c>
      <c r="J28" s="93">
        <v>2025</v>
      </c>
      <c r="K28" s="21">
        <v>0</v>
      </c>
      <c r="L28" s="93" t="s">
        <v>79</v>
      </c>
      <c r="M28" s="93" t="s">
        <v>79</v>
      </c>
      <c r="N28" s="93" t="s">
        <v>79</v>
      </c>
      <c r="O28" s="93" t="s">
        <v>79</v>
      </c>
      <c r="P28" s="94" t="s">
        <v>283</v>
      </c>
      <c r="Q28" s="93" t="s">
        <v>284</v>
      </c>
      <c r="R28" s="93" t="s">
        <v>282</v>
      </c>
      <c r="S28" s="112" t="s">
        <v>159</v>
      </c>
      <c r="T28" s="112"/>
      <c r="U28" s="22"/>
    </row>
    <row r="29" spans="1:21" s="19" customFormat="1" hidden="1" x14ac:dyDescent="0.25">
      <c r="A29" s="122"/>
      <c r="B29" s="123"/>
      <c r="C29" s="123"/>
      <c r="D29" s="123"/>
      <c r="E29" s="123"/>
      <c r="F29" s="123"/>
      <c r="G29" s="123"/>
      <c r="H29" s="123"/>
      <c r="I29" s="123"/>
      <c r="J29" s="123"/>
      <c r="K29" s="123"/>
      <c r="L29" s="123"/>
      <c r="M29" s="123"/>
      <c r="N29" s="123"/>
      <c r="O29" s="123"/>
      <c r="P29" s="123"/>
      <c r="Q29" s="123"/>
      <c r="R29" s="123"/>
      <c r="S29" s="123"/>
      <c r="T29" s="123"/>
    </row>
    <row r="30" spans="1:21" s="49" customFormat="1" ht="102.75" customHeight="1" x14ac:dyDescent="0.25">
      <c r="A30" s="24">
        <v>23</v>
      </c>
      <c r="B30" s="50" t="s">
        <v>50</v>
      </c>
      <c r="C30" s="51" t="s">
        <v>145</v>
      </c>
      <c r="D30" s="51" t="s">
        <v>141</v>
      </c>
      <c r="E30" s="51">
        <v>8</v>
      </c>
      <c r="F30" s="20">
        <f t="shared" ref="F30:F56" si="1">K30*0.9%</f>
        <v>1473.7932000000001</v>
      </c>
      <c r="G30" s="51" t="s">
        <v>30</v>
      </c>
      <c r="H30" s="51" t="s">
        <v>40</v>
      </c>
      <c r="I30" s="91" t="s">
        <v>275</v>
      </c>
      <c r="J30" s="24" t="s">
        <v>186</v>
      </c>
      <c r="K30" s="21">
        <v>163754.79999999999</v>
      </c>
      <c r="L30" s="24" t="s">
        <v>47</v>
      </c>
      <c r="M30" s="50" t="s">
        <v>65</v>
      </c>
      <c r="N30" s="50" t="s">
        <v>66</v>
      </c>
      <c r="O30" s="50" t="s">
        <v>67</v>
      </c>
      <c r="P30" s="51" t="s">
        <v>209</v>
      </c>
      <c r="Q30" s="51" t="s">
        <v>80</v>
      </c>
      <c r="R30" s="51" t="s">
        <v>77</v>
      </c>
      <c r="S30" s="48" t="s">
        <v>328</v>
      </c>
      <c r="T30" s="107" t="s">
        <v>53</v>
      </c>
    </row>
    <row r="31" spans="1:21" s="32" customFormat="1" ht="58.5" customHeight="1" x14ac:dyDescent="0.25">
      <c r="A31" s="24">
        <v>24</v>
      </c>
      <c r="B31" s="57" t="s">
        <v>113</v>
      </c>
      <c r="C31" s="42" t="s">
        <v>90</v>
      </c>
      <c r="D31" s="57" t="s">
        <v>189</v>
      </c>
      <c r="E31" s="24">
        <v>30</v>
      </c>
      <c r="F31" s="20">
        <f t="shared" si="1"/>
        <v>2091.8538000000003</v>
      </c>
      <c r="G31" s="56" t="s">
        <v>83</v>
      </c>
      <c r="H31" s="57" t="s">
        <v>40</v>
      </c>
      <c r="I31" s="59" t="s">
        <v>276</v>
      </c>
      <c r="J31" s="24" t="s">
        <v>126</v>
      </c>
      <c r="K31" s="21">
        <v>232428.2</v>
      </c>
      <c r="L31" s="57" t="s">
        <v>39</v>
      </c>
      <c r="M31" s="57" t="s">
        <v>65</v>
      </c>
      <c r="N31" s="57" t="s">
        <v>66</v>
      </c>
      <c r="O31" s="57" t="s">
        <v>67</v>
      </c>
      <c r="P31" s="56" t="s">
        <v>116</v>
      </c>
      <c r="Q31" s="56" t="s">
        <v>91</v>
      </c>
      <c r="R31" s="56" t="s">
        <v>92</v>
      </c>
      <c r="S31" s="48" t="s">
        <v>328</v>
      </c>
      <c r="T31" s="107" t="s">
        <v>53</v>
      </c>
    </row>
    <row r="32" spans="1:21" s="23" customFormat="1" ht="105" customHeight="1" x14ac:dyDescent="0.2">
      <c r="A32" s="24">
        <v>25</v>
      </c>
      <c r="B32" s="50" t="s">
        <v>171</v>
      </c>
      <c r="C32" s="50" t="s">
        <v>49</v>
      </c>
      <c r="D32" s="50" t="s">
        <v>188</v>
      </c>
      <c r="E32" s="24"/>
      <c r="F32" s="20">
        <f t="shared" si="1"/>
        <v>443.44054800000004</v>
      </c>
      <c r="G32" s="50" t="s">
        <v>37</v>
      </c>
      <c r="H32" s="51" t="s">
        <v>102</v>
      </c>
      <c r="I32" s="50" t="s">
        <v>277</v>
      </c>
      <c r="J32" s="24" t="s">
        <v>48</v>
      </c>
      <c r="K32" s="21">
        <f>22507.572+21623.6+5140</f>
        <v>49271.171999999999</v>
      </c>
      <c r="L32" s="51" t="s">
        <v>39</v>
      </c>
      <c r="M32" s="51" t="s">
        <v>70</v>
      </c>
      <c r="N32" s="50" t="s">
        <v>66</v>
      </c>
      <c r="O32" s="50" t="s">
        <v>67</v>
      </c>
      <c r="P32" s="51" t="s">
        <v>227</v>
      </c>
      <c r="Q32" s="50" t="s">
        <v>96</v>
      </c>
      <c r="R32" s="51" t="s">
        <v>93</v>
      </c>
      <c r="S32" s="48" t="s">
        <v>328</v>
      </c>
      <c r="T32" s="107" t="s">
        <v>53</v>
      </c>
      <c r="U32" s="22"/>
    </row>
    <row r="33" spans="1:21" s="23" customFormat="1" ht="69.75" customHeight="1" x14ac:dyDescent="0.2">
      <c r="A33" s="24">
        <v>26</v>
      </c>
      <c r="B33" s="37" t="s">
        <v>175</v>
      </c>
      <c r="C33" s="37" t="s">
        <v>144</v>
      </c>
      <c r="D33" s="37" t="s">
        <v>187</v>
      </c>
      <c r="E33" s="20">
        <v>5</v>
      </c>
      <c r="F33" s="20">
        <f t="shared" si="1"/>
        <v>3088.5453630000002</v>
      </c>
      <c r="G33" s="37" t="s">
        <v>88</v>
      </c>
      <c r="H33" s="37" t="s">
        <v>102</v>
      </c>
      <c r="I33" s="80" t="s">
        <v>32</v>
      </c>
      <c r="J33" s="37" t="s">
        <v>100</v>
      </c>
      <c r="K33" s="21">
        <f>2522.736+340648.971</f>
        <v>343171.70699999999</v>
      </c>
      <c r="L33" s="37" t="s">
        <v>47</v>
      </c>
      <c r="M33" s="37" t="s">
        <v>65</v>
      </c>
      <c r="N33" s="37" t="s">
        <v>66</v>
      </c>
      <c r="O33" s="37" t="s">
        <v>67</v>
      </c>
      <c r="P33" s="37" t="s">
        <v>278</v>
      </c>
      <c r="Q33" s="37" t="s">
        <v>38</v>
      </c>
      <c r="R33" s="37" t="s">
        <v>81</v>
      </c>
      <c r="S33" s="48" t="s">
        <v>328</v>
      </c>
      <c r="T33" s="37" t="s">
        <v>53</v>
      </c>
      <c r="U33" s="22"/>
    </row>
    <row r="34" spans="1:21" s="23" customFormat="1" ht="117.75" customHeight="1" x14ac:dyDescent="0.2">
      <c r="A34" s="24">
        <v>27</v>
      </c>
      <c r="B34" s="84" t="s">
        <v>241</v>
      </c>
      <c r="C34" s="84"/>
      <c r="D34" s="88" t="s">
        <v>221</v>
      </c>
      <c r="E34" s="88">
        <v>78</v>
      </c>
      <c r="F34" s="20">
        <f t="shared" si="1"/>
        <v>6050.066022</v>
      </c>
      <c r="G34" s="84" t="s">
        <v>25</v>
      </c>
      <c r="H34" s="85" t="s">
        <v>102</v>
      </c>
      <c r="I34" s="95" t="s">
        <v>143</v>
      </c>
      <c r="J34" s="24" t="s">
        <v>100</v>
      </c>
      <c r="K34" s="21">
        <f>672229.558</f>
        <v>672229.55799999996</v>
      </c>
      <c r="L34" s="85" t="s">
        <v>39</v>
      </c>
      <c r="M34" s="85" t="s">
        <v>72</v>
      </c>
      <c r="N34" s="84" t="s">
        <v>66</v>
      </c>
      <c r="O34" s="84" t="s">
        <v>67</v>
      </c>
      <c r="P34" s="85" t="s">
        <v>73</v>
      </c>
      <c r="Q34" s="84" t="s">
        <v>173</v>
      </c>
      <c r="R34" s="85" t="s">
        <v>174</v>
      </c>
      <c r="S34" s="48" t="s">
        <v>328</v>
      </c>
      <c r="T34" s="37" t="s">
        <v>53</v>
      </c>
      <c r="U34" s="22"/>
    </row>
    <row r="35" spans="1:21" ht="204" x14ac:dyDescent="0.25">
      <c r="A35" s="24">
        <v>28</v>
      </c>
      <c r="B35" s="46" t="s">
        <v>180</v>
      </c>
      <c r="C35" s="46" t="s">
        <v>31</v>
      </c>
      <c r="D35" s="46" t="s">
        <v>168</v>
      </c>
      <c r="E35" s="1">
        <v>21</v>
      </c>
      <c r="F35" s="20">
        <f t="shared" si="1"/>
        <v>3233.1141000000007</v>
      </c>
      <c r="G35" s="46" t="s">
        <v>25</v>
      </c>
      <c r="H35" s="47" t="s">
        <v>42</v>
      </c>
      <c r="I35" s="47" t="s">
        <v>207</v>
      </c>
      <c r="J35" s="1" t="s">
        <v>127</v>
      </c>
      <c r="K35" s="14">
        <v>359234.9</v>
      </c>
      <c r="L35" s="47" t="s">
        <v>39</v>
      </c>
      <c r="M35" s="47" t="s">
        <v>72</v>
      </c>
      <c r="N35" s="47" t="s">
        <v>67</v>
      </c>
      <c r="O35" s="47" t="s">
        <v>67</v>
      </c>
      <c r="P35" s="47" t="s">
        <v>108</v>
      </c>
      <c r="Q35" s="46" t="s">
        <v>56</v>
      </c>
      <c r="R35" s="46" t="s">
        <v>95</v>
      </c>
      <c r="S35" s="47" t="s">
        <v>329</v>
      </c>
      <c r="T35" s="46" t="s">
        <v>53</v>
      </c>
    </row>
    <row r="36" spans="1:21" s="5" customFormat="1" ht="127.5" x14ac:dyDescent="0.2">
      <c r="A36" s="24">
        <v>29</v>
      </c>
      <c r="B36" s="68" t="s">
        <v>211</v>
      </c>
      <c r="C36" s="70" t="s">
        <v>214</v>
      </c>
      <c r="D36" s="70" t="s">
        <v>215</v>
      </c>
      <c r="E36" s="1">
        <v>3</v>
      </c>
      <c r="F36" s="20">
        <f t="shared" si="1"/>
        <v>199.48263300000002</v>
      </c>
      <c r="G36" s="70" t="s">
        <v>25</v>
      </c>
      <c r="H36" s="70" t="s">
        <v>71</v>
      </c>
      <c r="I36" s="69" t="s">
        <v>32</v>
      </c>
      <c r="J36" s="1">
        <v>2025</v>
      </c>
      <c r="K36" s="8">
        <v>22164.737000000001</v>
      </c>
      <c r="L36" s="69" t="s">
        <v>39</v>
      </c>
      <c r="M36" s="69" t="s">
        <v>70</v>
      </c>
      <c r="N36" s="70" t="s">
        <v>66</v>
      </c>
      <c r="O36" s="70" t="s">
        <v>67</v>
      </c>
      <c r="P36" s="68" t="s">
        <v>191</v>
      </c>
      <c r="Q36" s="7" t="s">
        <v>213</v>
      </c>
      <c r="R36" s="7" t="s">
        <v>307</v>
      </c>
      <c r="S36" s="70" t="s">
        <v>212</v>
      </c>
      <c r="T36" s="70" t="s">
        <v>118</v>
      </c>
      <c r="U36" s="4"/>
    </row>
    <row r="37" spans="1:21" s="5" customFormat="1" ht="72" customHeight="1" x14ac:dyDescent="0.2">
      <c r="A37" s="24">
        <v>30</v>
      </c>
      <c r="B37" s="72" t="s">
        <v>217</v>
      </c>
      <c r="C37" s="71" t="s">
        <v>218</v>
      </c>
      <c r="D37" s="71" t="s">
        <v>215</v>
      </c>
      <c r="E37" s="1">
        <v>3</v>
      </c>
      <c r="F37" s="20">
        <f t="shared" si="1"/>
        <v>329.16060000000004</v>
      </c>
      <c r="G37" s="71" t="s">
        <v>25</v>
      </c>
      <c r="H37" s="71" t="s">
        <v>71</v>
      </c>
      <c r="I37" s="73" t="s">
        <v>32</v>
      </c>
      <c r="J37" s="1">
        <v>2025</v>
      </c>
      <c r="K37" s="8">
        <v>36573.4</v>
      </c>
      <c r="L37" s="73" t="s">
        <v>39</v>
      </c>
      <c r="M37" s="73" t="s">
        <v>70</v>
      </c>
      <c r="N37" s="71" t="s">
        <v>66</v>
      </c>
      <c r="O37" s="71" t="s">
        <v>67</v>
      </c>
      <c r="P37" s="72" t="s">
        <v>226</v>
      </c>
      <c r="Q37" s="7" t="s">
        <v>305</v>
      </c>
      <c r="R37" s="7" t="s">
        <v>306</v>
      </c>
      <c r="S37" s="118" t="s">
        <v>112</v>
      </c>
      <c r="T37" s="118"/>
      <c r="U37" s="4"/>
    </row>
    <row r="38" spans="1:21" s="23" customFormat="1" ht="76.5" x14ac:dyDescent="0.2">
      <c r="A38" s="24">
        <v>31</v>
      </c>
      <c r="B38" s="75" t="s">
        <v>220</v>
      </c>
      <c r="C38" s="76" t="s">
        <v>68</v>
      </c>
      <c r="D38" s="76" t="s">
        <v>348</v>
      </c>
      <c r="E38" s="24">
        <v>5</v>
      </c>
      <c r="F38" s="20">
        <f t="shared" si="1"/>
        <v>89.971551000000005</v>
      </c>
      <c r="G38" s="77" t="s">
        <v>34</v>
      </c>
      <c r="H38" s="109" t="s">
        <v>71</v>
      </c>
      <c r="I38" s="92" t="s">
        <v>32</v>
      </c>
      <c r="J38" s="76">
        <v>2025</v>
      </c>
      <c r="K38" s="76">
        <v>9996.8389999999999</v>
      </c>
      <c r="L38" s="76" t="s">
        <v>39</v>
      </c>
      <c r="M38" s="76" t="s">
        <v>70</v>
      </c>
      <c r="N38" s="75" t="s">
        <v>66</v>
      </c>
      <c r="O38" s="75" t="s">
        <v>67</v>
      </c>
      <c r="P38" s="78" t="s">
        <v>256</v>
      </c>
      <c r="Q38" s="74" t="s">
        <v>257</v>
      </c>
      <c r="R38" s="74" t="s">
        <v>258</v>
      </c>
      <c r="S38" s="118" t="s">
        <v>112</v>
      </c>
      <c r="T38" s="118"/>
      <c r="U38" s="22"/>
    </row>
    <row r="39" spans="1:21" s="5" customFormat="1" ht="80.25" customHeight="1" x14ac:dyDescent="0.2">
      <c r="A39" s="24">
        <v>32</v>
      </c>
      <c r="B39" s="52" t="s">
        <v>169</v>
      </c>
      <c r="C39" s="52" t="s">
        <v>170</v>
      </c>
      <c r="D39" s="52" t="s">
        <v>177</v>
      </c>
      <c r="E39" s="52"/>
      <c r="F39" s="20">
        <f t="shared" si="1"/>
        <v>59.620194000000012</v>
      </c>
      <c r="G39" s="53" t="s">
        <v>83</v>
      </c>
      <c r="H39" s="52" t="s">
        <v>42</v>
      </c>
      <c r="I39" s="52" t="s">
        <v>273</v>
      </c>
      <c r="J39" s="52" t="s">
        <v>48</v>
      </c>
      <c r="K39" s="3">
        <v>6624.4660000000003</v>
      </c>
      <c r="L39" s="53" t="s">
        <v>39</v>
      </c>
      <c r="M39" s="53" t="s">
        <v>70</v>
      </c>
      <c r="N39" s="52" t="s">
        <v>66</v>
      </c>
      <c r="O39" s="52" t="s">
        <v>67</v>
      </c>
      <c r="P39" s="53" t="s">
        <v>176</v>
      </c>
      <c r="Q39" s="52" t="s">
        <v>345</v>
      </c>
      <c r="R39" s="53" t="s">
        <v>344</v>
      </c>
      <c r="S39" s="96" t="s">
        <v>329</v>
      </c>
      <c r="T39" s="52" t="s">
        <v>53</v>
      </c>
      <c r="U39" s="4"/>
    </row>
    <row r="40" spans="1:21" s="23" customFormat="1" ht="89.25" x14ac:dyDescent="0.2">
      <c r="A40" s="24">
        <v>33</v>
      </c>
      <c r="B40" s="50" t="s">
        <v>216</v>
      </c>
      <c r="C40" s="50" t="s">
        <v>347</v>
      </c>
      <c r="D40" s="50" t="s">
        <v>172</v>
      </c>
      <c r="E40" s="24"/>
      <c r="F40" s="20">
        <f t="shared" si="1"/>
        <v>63.472545000000011</v>
      </c>
      <c r="G40" s="50" t="s">
        <v>29</v>
      </c>
      <c r="H40" s="50" t="s">
        <v>106</v>
      </c>
      <c r="I40" s="50" t="s">
        <v>51</v>
      </c>
      <c r="J40" s="24" t="s">
        <v>48</v>
      </c>
      <c r="K40" s="21">
        <v>7052.5050000000001</v>
      </c>
      <c r="L40" s="51" t="s">
        <v>39</v>
      </c>
      <c r="M40" s="51" t="s">
        <v>70</v>
      </c>
      <c r="N40" s="50" t="s">
        <v>66</v>
      </c>
      <c r="O40" s="50" t="s">
        <v>67</v>
      </c>
      <c r="P40" s="51" t="s">
        <v>193</v>
      </c>
      <c r="Q40" s="74" t="s">
        <v>309</v>
      </c>
      <c r="R40" s="74" t="s">
        <v>308</v>
      </c>
      <c r="S40" s="50" t="s">
        <v>346</v>
      </c>
      <c r="T40" s="50" t="s">
        <v>53</v>
      </c>
      <c r="U40" s="22"/>
    </row>
    <row r="41" spans="1:21" ht="81" customHeight="1" x14ac:dyDescent="0.25">
      <c r="A41" s="24">
        <v>34</v>
      </c>
      <c r="B41" s="81" t="s">
        <v>222</v>
      </c>
      <c r="C41" s="81" t="s">
        <v>31</v>
      </c>
      <c r="D41" s="81" t="s">
        <v>223</v>
      </c>
      <c r="E41" s="1">
        <v>4</v>
      </c>
      <c r="F41" s="20">
        <f t="shared" si="1"/>
        <v>78.477300000000014</v>
      </c>
      <c r="G41" s="81" t="s">
        <v>224</v>
      </c>
      <c r="H41" s="83" t="s">
        <v>42</v>
      </c>
      <c r="I41" s="83" t="s">
        <v>225</v>
      </c>
      <c r="J41" s="1">
        <v>2025</v>
      </c>
      <c r="K41" s="14">
        <v>8719.7000000000007</v>
      </c>
      <c r="L41" s="83" t="s">
        <v>39</v>
      </c>
      <c r="M41" s="83" t="s">
        <v>72</v>
      </c>
      <c r="N41" s="83" t="s">
        <v>67</v>
      </c>
      <c r="O41" s="83" t="s">
        <v>67</v>
      </c>
      <c r="P41" s="83" t="s">
        <v>76</v>
      </c>
      <c r="Q41" s="81" t="s">
        <v>341</v>
      </c>
      <c r="R41" s="81" t="s">
        <v>343</v>
      </c>
      <c r="S41" s="119" t="s">
        <v>329</v>
      </c>
      <c r="T41" s="120"/>
    </row>
    <row r="42" spans="1:21" s="23" customFormat="1" ht="91.5" customHeight="1" x14ac:dyDescent="0.2">
      <c r="A42" s="24">
        <v>35</v>
      </c>
      <c r="B42" s="79" t="s">
        <v>247</v>
      </c>
      <c r="C42" s="79" t="s">
        <v>149</v>
      </c>
      <c r="D42" s="79" t="s">
        <v>229</v>
      </c>
      <c r="E42" s="79">
        <v>3</v>
      </c>
      <c r="F42" s="20">
        <f t="shared" si="1"/>
        <v>20.695500000000003</v>
      </c>
      <c r="G42" s="81" t="s">
        <v>25</v>
      </c>
      <c r="H42" s="79" t="s">
        <v>107</v>
      </c>
      <c r="I42" s="83" t="s">
        <v>32</v>
      </c>
      <c r="J42" s="79">
        <v>2025</v>
      </c>
      <c r="K42" s="21">
        <v>2299.5</v>
      </c>
      <c r="L42" s="80" t="s">
        <v>39</v>
      </c>
      <c r="M42" s="80" t="s">
        <v>70</v>
      </c>
      <c r="N42" s="79" t="s">
        <v>66</v>
      </c>
      <c r="O42" s="79" t="s">
        <v>67</v>
      </c>
      <c r="P42" s="43" t="s">
        <v>228</v>
      </c>
      <c r="Q42" s="79" t="s">
        <v>310</v>
      </c>
      <c r="R42" s="80" t="s">
        <v>311</v>
      </c>
      <c r="S42" s="79" t="s">
        <v>330</v>
      </c>
      <c r="T42" s="79" t="s">
        <v>53</v>
      </c>
      <c r="U42" s="22"/>
    </row>
    <row r="43" spans="1:21" s="5" customFormat="1" ht="168.75" customHeight="1" x14ac:dyDescent="0.2">
      <c r="A43" s="24">
        <v>36</v>
      </c>
      <c r="B43" s="83" t="s">
        <v>55</v>
      </c>
      <c r="C43" s="81" t="s">
        <v>185</v>
      </c>
      <c r="D43" s="81" t="s">
        <v>121</v>
      </c>
      <c r="E43" s="81">
        <v>1</v>
      </c>
      <c r="F43" s="20">
        <f t="shared" si="1"/>
        <v>645.53061600000001</v>
      </c>
      <c r="G43" s="83" t="s">
        <v>86</v>
      </c>
      <c r="H43" s="83" t="s">
        <v>103</v>
      </c>
      <c r="I43" s="95" t="s">
        <v>143</v>
      </c>
      <c r="J43" s="81">
        <v>2025</v>
      </c>
      <c r="K43" s="3">
        <f>67256.8+4468.824</f>
        <v>71725.623999999996</v>
      </c>
      <c r="L43" s="83" t="s">
        <v>39</v>
      </c>
      <c r="M43" s="83" t="s">
        <v>70</v>
      </c>
      <c r="N43" s="81" t="s">
        <v>66</v>
      </c>
      <c r="O43" s="81" t="s">
        <v>67</v>
      </c>
      <c r="P43" s="83" t="s">
        <v>73</v>
      </c>
      <c r="Q43" s="83" t="s">
        <v>97</v>
      </c>
      <c r="R43" s="83" t="s">
        <v>82</v>
      </c>
      <c r="S43" s="96" t="s">
        <v>329</v>
      </c>
      <c r="T43" s="81" t="s">
        <v>53</v>
      </c>
      <c r="U43" s="4"/>
    </row>
    <row r="44" spans="1:21" ht="60" customHeight="1" x14ac:dyDescent="0.25">
      <c r="A44" s="24">
        <v>34</v>
      </c>
      <c r="B44" s="81" t="s">
        <v>190</v>
      </c>
      <c r="C44" s="81" t="s">
        <v>120</v>
      </c>
      <c r="D44" s="81" t="s">
        <v>349</v>
      </c>
      <c r="E44" s="1">
        <v>3</v>
      </c>
      <c r="F44" s="20">
        <f t="shared" si="1"/>
        <v>80.91540000000002</v>
      </c>
      <c r="G44" s="80" t="s">
        <v>219</v>
      </c>
      <c r="H44" s="83" t="s">
        <v>42</v>
      </c>
      <c r="I44" s="96" t="s">
        <v>32</v>
      </c>
      <c r="J44" s="1" t="s">
        <v>100</v>
      </c>
      <c r="K44" s="14">
        <f>400+8590.6</f>
        <v>8990.6</v>
      </c>
      <c r="L44" s="90" t="s">
        <v>39</v>
      </c>
      <c r="M44" s="90" t="s">
        <v>70</v>
      </c>
      <c r="N44" s="89" t="s">
        <v>66</v>
      </c>
      <c r="O44" s="89" t="s">
        <v>67</v>
      </c>
      <c r="P44" s="90" t="s">
        <v>116</v>
      </c>
      <c r="Q44" s="81" t="s">
        <v>350</v>
      </c>
      <c r="R44" s="81" t="s">
        <v>351</v>
      </c>
      <c r="S44" s="96" t="s">
        <v>329</v>
      </c>
      <c r="T44" s="89" t="s">
        <v>53</v>
      </c>
    </row>
    <row r="45" spans="1:21" ht="99" customHeight="1" x14ac:dyDescent="0.25">
      <c r="A45" s="24">
        <v>38</v>
      </c>
      <c r="B45" s="81" t="s">
        <v>244</v>
      </c>
      <c r="C45" s="81" t="s">
        <v>149</v>
      </c>
      <c r="D45" s="81" t="s">
        <v>261</v>
      </c>
      <c r="E45" s="1">
        <v>2</v>
      </c>
      <c r="F45" s="20">
        <f t="shared" si="1"/>
        <v>40.5396</v>
      </c>
      <c r="G45" s="80" t="s">
        <v>86</v>
      </c>
      <c r="H45" s="79" t="s">
        <v>107</v>
      </c>
      <c r="I45" s="96" t="s">
        <v>32</v>
      </c>
      <c r="J45" s="1">
        <v>2025</v>
      </c>
      <c r="K45" s="14">
        <v>4504.3999999999996</v>
      </c>
      <c r="L45" s="90" t="s">
        <v>39</v>
      </c>
      <c r="M45" s="90" t="s">
        <v>70</v>
      </c>
      <c r="N45" s="89" t="s">
        <v>66</v>
      </c>
      <c r="O45" s="89" t="s">
        <v>67</v>
      </c>
      <c r="P45" s="90" t="s">
        <v>73</v>
      </c>
      <c r="Q45" s="89" t="s">
        <v>313</v>
      </c>
      <c r="R45" s="89" t="s">
        <v>312</v>
      </c>
      <c r="S45" s="104" t="s">
        <v>330</v>
      </c>
      <c r="T45" s="89" t="s">
        <v>53</v>
      </c>
    </row>
    <row r="46" spans="1:21" ht="63.75" x14ac:dyDescent="0.25">
      <c r="A46" s="24">
        <v>39</v>
      </c>
      <c r="B46" s="81" t="s">
        <v>230</v>
      </c>
      <c r="C46" s="81" t="s">
        <v>232</v>
      </c>
      <c r="D46" s="81" t="s">
        <v>292</v>
      </c>
      <c r="E46" s="1">
        <v>2</v>
      </c>
      <c r="F46" s="20">
        <f t="shared" si="1"/>
        <v>10.822500000000002</v>
      </c>
      <c r="G46" s="79" t="s">
        <v>27</v>
      </c>
      <c r="H46" s="79" t="s">
        <v>42</v>
      </c>
      <c r="I46" s="96" t="s">
        <v>32</v>
      </c>
      <c r="J46" s="1">
        <v>2025</v>
      </c>
      <c r="K46" s="14">
        <v>1202.5</v>
      </c>
      <c r="L46" s="90" t="s">
        <v>39</v>
      </c>
      <c r="M46" s="90" t="s">
        <v>70</v>
      </c>
      <c r="N46" s="89" t="s">
        <v>66</v>
      </c>
      <c r="O46" s="89" t="s">
        <v>67</v>
      </c>
      <c r="P46" s="83" t="s">
        <v>231</v>
      </c>
      <c r="Q46" s="81" t="s">
        <v>353</v>
      </c>
      <c r="R46" s="81" t="s">
        <v>352</v>
      </c>
      <c r="S46" s="83" t="s">
        <v>235</v>
      </c>
      <c r="T46" s="89" t="s">
        <v>53</v>
      </c>
    </row>
    <row r="47" spans="1:21" ht="76.5" x14ac:dyDescent="0.25">
      <c r="A47" s="24">
        <v>40</v>
      </c>
      <c r="B47" s="81" t="s">
        <v>233</v>
      </c>
      <c r="C47" s="81" t="s">
        <v>232</v>
      </c>
      <c r="D47" s="81" t="s">
        <v>237</v>
      </c>
      <c r="E47" s="1">
        <v>2</v>
      </c>
      <c r="F47" s="20">
        <f t="shared" si="1"/>
        <v>74.181600000000003</v>
      </c>
      <c r="G47" s="79" t="s">
        <v>29</v>
      </c>
      <c r="H47" s="79" t="s">
        <v>42</v>
      </c>
      <c r="I47" s="96" t="s">
        <v>32</v>
      </c>
      <c r="J47" s="1">
        <v>2025</v>
      </c>
      <c r="K47" s="14">
        <v>8242.4</v>
      </c>
      <c r="L47" s="90" t="s">
        <v>39</v>
      </c>
      <c r="M47" s="90" t="s">
        <v>70</v>
      </c>
      <c r="N47" s="89" t="s">
        <v>66</v>
      </c>
      <c r="O47" s="89" t="s">
        <v>67</v>
      </c>
      <c r="P47" s="83" t="s">
        <v>234</v>
      </c>
      <c r="Q47" s="81" t="s">
        <v>355</v>
      </c>
      <c r="R47" s="109" t="s">
        <v>354</v>
      </c>
      <c r="S47" s="83" t="s">
        <v>235</v>
      </c>
      <c r="T47" s="89" t="s">
        <v>53</v>
      </c>
    </row>
    <row r="48" spans="1:21" ht="76.5" x14ac:dyDescent="0.25">
      <c r="A48" s="24">
        <v>41</v>
      </c>
      <c r="B48" s="81" t="s">
        <v>236</v>
      </c>
      <c r="C48" s="81" t="s">
        <v>232</v>
      </c>
      <c r="D48" s="81" t="s">
        <v>238</v>
      </c>
      <c r="E48" s="1">
        <v>2</v>
      </c>
      <c r="F48" s="20">
        <f t="shared" si="1"/>
        <v>23.904657</v>
      </c>
      <c r="G48" s="82" t="s">
        <v>89</v>
      </c>
      <c r="H48" s="79" t="s">
        <v>42</v>
      </c>
      <c r="I48" s="96" t="s">
        <v>32</v>
      </c>
      <c r="J48" s="1">
        <v>2025</v>
      </c>
      <c r="K48" s="14">
        <v>2656.0729999999999</v>
      </c>
      <c r="L48" s="90" t="s">
        <v>39</v>
      </c>
      <c r="M48" s="90" t="s">
        <v>70</v>
      </c>
      <c r="N48" s="89" t="s">
        <v>66</v>
      </c>
      <c r="O48" s="89" t="s">
        <v>67</v>
      </c>
      <c r="P48" s="90" t="s">
        <v>266</v>
      </c>
      <c r="Q48" s="81" t="s">
        <v>357</v>
      </c>
      <c r="R48" s="109" t="s">
        <v>356</v>
      </c>
      <c r="S48" s="90" t="s">
        <v>235</v>
      </c>
      <c r="T48" s="89" t="s">
        <v>53</v>
      </c>
    </row>
    <row r="49" spans="1:21" ht="63.75" x14ac:dyDescent="0.25">
      <c r="A49" s="24">
        <v>42</v>
      </c>
      <c r="B49" s="81" t="s">
        <v>239</v>
      </c>
      <c r="C49" s="81" t="s">
        <v>232</v>
      </c>
      <c r="D49" s="81" t="s">
        <v>240</v>
      </c>
      <c r="E49" s="1">
        <v>2</v>
      </c>
      <c r="F49" s="20">
        <f t="shared" si="1"/>
        <v>90.306432000000015</v>
      </c>
      <c r="G49" s="79" t="s">
        <v>27</v>
      </c>
      <c r="H49" s="79" t="s">
        <v>42</v>
      </c>
      <c r="I49" s="96" t="s">
        <v>32</v>
      </c>
      <c r="J49" s="1">
        <v>2025</v>
      </c>
      <c r="K49" s="14">
        <v>10034.048000000001</v>
      </c>
      <c r="L49" s="90" t="s">
        <v>39</v>
      </c>
      <c r="M49" s="90" t="s">
        <v>70</v>
      </c>
      <c r="N49" s="89" t="s">
        <v>66</v>
      </c>
      <c r="O49" s="89" t="s">
        <v>67</v>
      </c>
      <c r="P49" s="90" t="s">
        <v>267</v>
      </c>
      <c r="Q49" s="81" t="s">
        <v>353</v>
      </c>
      <c r="R49" s="81" t="s">
        <v>352</v>
      </c>
      <c r="S49" s="83" t="s">
        <v>235</v>
      </c>
      <c r="T49" s="89" t="s">
        <v>53</v>
      </c>
    </row>
    <row r="50" spans="1:21" ht="89.25" x14ac:dyDescent="0.25">
      <c r="A50" s="24">
        <v>43</v>
      </c>
      <c r="B50" s="81" t="s">
        <v>243</v>
      </c>
      <c r="C50" s="89" t="s">
        <v>232</v>
      </c>
      <c r="D50" s="89" t="s">
        <v>268</v>
      </c>
      <c r="E50" s="1">
        <v>2</v>
      </c>
      <c r="F50" s="20">
        <f t="shared" si="1"/>
        <v>82.115100000000012</v>
      </c>
      <c r="G50" s="89" t="s">
        <v>25</v>
      </c>
      <c r="H50" s="79" t="s">
        <v>42</v>
      </c>
      <c r="I50" s="96" t="s">
        <v>32</v>
      </c>
      <c r="J50" s="1">
        <v>2025</v>
      </c>
      <c r="K50" s="14">
        <v>9123.9</v>
      </c>
      <c r="L50" s="90" t="s">
        <v>39</v>
      </c>
      <c r="M50" s="90" t="s">
        <v>70</v>
      </c>
      <c r="N50" s="89" t="s">
        <v>66</v>
      </c>
      <c r="O50" s="89" t="s">
        <v>67</v>
      </c>
      <c r="P50" s="83" t="s">
        <v>226</v>
      </c>
      <c r="Q50" s="81" t="s">
        <v>314</v>
      </c>
      <c r="R50" s="81" t="s">
        <v>315</v>
      </c>
      <c r="S50" s="90" t="s">
        <v>269</v>
      </c>
      <c r="T50" s="89" t="s">
        <v>53</v>
      </c>
    </row>
    <row r="51" spans="1:21" ht="89.25" x14ac:dyDescent="0.25">
      <c r="A51" s="24">
        <v>44</v>
      </c>
      <c r="B51" s="81" t="s">
        <v>242</v>
      </c>
      <c r="C51" s="81" t="s">
        <v>149</v>
      </c>
      <c r="D51" s="81" t="s">
        <v>293</v>
      </c>
      <c r="E51" s="1">
        <v>3</v>
      </c>
      <c r="F51" s="20">
        <f t="shared" si="1"/>
        <v>226.48078800000002</v>
      </c>
      <c r="G51" s="79" t="s">
        <v>87</v>
      </c>
      <c r="H51" s="79" t="s">
        <v>107</v>
      </c>
      <c r="I51" s="96" t="s">
        <v>32</v>
      </c>
      <c r="J51" s="1">
        <v>2025</v>
      </c>
      <c r="K51" s="14">
        <v>25164.531999999999</v>
      </c>
      <c r="L51" s="90" t="s">
        <v>39</v>
      </c>
      <c r="M51" s="90" t="s">
        <v>70</v>
      </c>
      <c r="N51" s="89" t="s">
        <v>66</v>
      </c>
      <c r="O51" s="89" t="s">
        <v>67</v>
      </c>
      <c r="P51" s="83" t="s">
        <v>270</v>
      </c>
      <c r="Q51" s="81" t="s">
        <v>317</v>
      </c>
      <c r="R51" s="81" t="s">
        <v>316</v>
      </c>
      <c r="S51" s="104" t="s">
        <v>330</v>
      </c>
      <c r="T51" s="89" t="s">
        <v>53</v>
      </c>
    </row>
    <row r="52" spans="1:21" ht="89.25" x14ac:dyDescent="0.25">
      <c r="A52" s="24">
        <v>45</v>
      </c>
      <c r="B52" s="81" t="s">
        <v>54</v>
      </c>
      <c r="C52" s="81" t="s">
        <v>52</v>
      </c>
      <c r="D52" s="81" t="s">
        <v>94</v>
      </c>
      <c r="E52" s="81"/>
      <c r="F52" s="20">
        <f t="shared" si="1"/>
        <v>351.08271000000008</v>
      </c>
      <c r="G52" s="81" t="s">
        <v>28</v>
      </c>
      <c r="H52" s="81" t="s">
        <v>107</v>
      </c>
      <c r="I52" s="96" t="s">
        <v>32</v>
      </c>
      <c r="J52" s="81">
        <v>2025</v>
      </c>
      <c r="K52" s="14">
        <v>39009.19</v>
      </c>
      <c r="L52" s="83" t="s">
        <v>39</v>
      </c>
      <c r="M52" s="83" t="s">
        <v>70</v>
      </c>
      <c r="N52" s="81" t="s">
        <v>66</v>
      </c>
      <c r="O52" s="81" t="s">
        <v>67</v>
      </c>
      <c r="P52" s="83" t="s">
        <v>260</v>
      </c>
      <c r="Q52" s="81" t="s">
        <v>99</v>
      </c>
      <c r="R52" s="83" t="s">
        <v>98</v>
      </c>
      <c r="S52" s="104" t="s">
        <v>330</v>
      </c>
      <c r="T52" s="81" t="s">
        <v>53</v>
      </c>
    </row>
    <row r="53" spans="1:21" s="23" customFormat="1" ht="114.75" x14ac:dyDescent="0.2">
      <c r="A53" s="24">
        <v>46</v>
      </c>
      <c r="B53" s="79" t="s">
        <v>245</v>
      </c>
      <c r="C53" s="81" t="s">
        <v>149</v>
      </c>
      <c r="D53" s="79" t="s">
        <v>246</v>
      </c>
      <c r="E53" s="79"/>
      <c r="F53" s="20">
        <f t="shared" si="1"/>
        <v>18.374031000000002</v>
      </c>
      <c r="G53" s="80" t="s">
        <v>88</v>
      </c>
      <c r="H53" s="79" t="s">
        <v>107</v>
      </c>
      <c r="I53" s="96" t="s">
        <v>32</v>
      </c>
      <c r="J53" s="79" t="s">
        <v>48</v>
      </c>
      <c r="K53" s="21">
        <v>2041.559</v>
      </c>
      <c r="L53" s="80" t="s">
        <v>39</v>
      </c>
      <c r="M53" s="80" t="s">
        <v>70</v>
      </c>
      <c r="N53" s="79" t="s">
        <v>66</v>
      </c>
      <c r="O53" s="79" t="s">
        <v>67</v>
      </c>
      <c r="P53" s="43" t="s">
        <v>274</v>
      </c>
      <c r="Q53" s="79" t="s">
        <v>178</v>
      </c>
      <c r="R53" s="80" t="s">
        <v>179</v>
      </c>
      <c r="S53" s="104" t="s">
        <v>330</v>
      </c>
      <c r="T53" s="79" t="s">
        <v>53</v>
      </c>
      <c r="U53" s="22"/>
    </row>
    <row r="54" spans="1:21" s="23" customFormat="1" ht="76.5" x14ac:dyDescent="0.2">
      <c r="A54" s="24">
        <v>47</v>
      </c>
      <c r="B54" s="84" t="s">
        <v>262</v>
      </c>
      <c r="C54" s="87" t="s">
        <v>264</v>
      </c>
      <c r="D54" s="84" t="s">
        <v>265</v>
      </c>
      <c r="E54" s="84">
        <v>2</v>
      </c>
      <c r="F54" s="20">
        <f t="shared" si="1"/>
        <v>25.947990000000004</v>
      </c>
      <c r="G54" s="86" t="s">
        <v>86</v>
      </c>
      <c r="H54" s="85" t="s">
        <v>104</v>
      </c>
      <c r="I54" s="85" t="s">
        <v>32</v>
      </c>
      <c r="J54" s="84">
        <v>2025</v>
      </c>
      <c r="K54" s="21">
        <v>2883.11</v>
      </c>
      <c r="L54" s="85" t="s">
        <v>39</v>
      </c>
      <c r="M54" s="85" t="s">
        <v>70</v>
      </c>
      <c r="N54" s="84" t="s">
        <v>66</v>
      </c>
      <c r="O54" s="84" t="s">
        <v>67</v>
      </c>
      <c r="P54" s="86" t="s">
        <v>358</v>
      </c>
      <c r="Q54" s="84" t="s">
        <v>318</v>
      </c>
      <c r="R54" s="85" t="s">
        <v>319</v>
      </c>
      <c r="S54" s="84" t="s">
        <v>263</v>
      </c>
      <c r="T54" s="104" t="s">
        <v>53</v>
      </c>
      <c r="U54" s="22"/>
    </row>
    <row r="55" spans="1:21" s="33" customFormat="1" ht="140.25" x14ac:dyDescent="0.25">
      <c r="A55" s="24">
        <v>48</v>
      </c>
      <c r="B55" s="33" t="s">
        <v>271</v>
      </c>
      <c r="C55" s="98" t="s">
        <v>259</v>
      </c>
      <c r="D55" s="98" t="s">
        <v>272</v>
      </c>
      <c r="E55" s="24">
        <v>3</v>
      </c>
      <c r="F55" s="20">
        <f t="shared" si="1"/>
        <v>272.5299</v>
      </c>
      <c r="G55" s="99" t="s">
        <v>26</v>
      </c>
      <c r="H55" s="33" t="s">
        <v>104</v>
      </c>
      <c r="I55" s="33" t="s">
        <v>32</v>
      </c>
      <c r="J55" s="99">
        <v>2025</v>
      </c>
      <c r="K55" s="102">
        <v>30281.1</v>
      </c>
      <c r="L55" s="33" t="s">
        <v>47</v>
      </c>
      <c r="M55" s="33" t="s">
        <v>65</v>
      </c>
      <c r="N55" s="33" t="s">
        <v>66</v>
      </c>
      <c r="O55" s="33" t="s">
        <v>67</v>
      </c>
      <c r="P55" s="33" t="s">
        <v>191</v>
      </c>
      <c r="Q55" s="33" t="s">
        <v>321</v>
      </c>
      <c r="R55" s="33" t="s">
        <v>320</v>
      </c>
      <c r="S55" s="33" t="s">
        <v>359</v>
      </c>
      <c r="T55" s="33" t="s">
        <v>53</v>
      </c>
    </row>
    <row r="56" spans="1:21" s="32" customFormat="1" ht="76.5" x14ac:dyDescent="0.25">
      <c r="A56" s="24">
        <v>49</v>
      </c>
      <c r="B56" s="98" t="s">
        <v>285</v>
      </c>
      <c r="C56" s="98" t="s">
        <v>120</v>
      </c>
      <c r="D56" s="98" t="s">
        <v>362</v>
      </c>
      <c r="E56" s="24">
        <v>3</v>
      </c>
      <c r="F56" s="20">
        <f t="shared" si="1"/>
        <v>8.7195240000000016</v>
      </c>
      <c r="G56" s="99" t="s">
        <v>286</v>
      </c>
      <c r="H56" s="99" t="s">
        <v>42</v>
      </c>
      <c r="I56" s="24" t="s">
        <v>143</v>
      </c>
      <c r="J56" s="24">
        <v>2025</v>
      </c>
      <c r="K56" s="103">
        <v>968.83600000000001</v>
      </c>
      <c r="L56" s="99" t="s">
        <v>39</v>
      </c>
      <c r="M56" s="99" t="s">
        <v>70</v>
      </c>
      <c r="N56" s="98" t="s">
        <v>66</v>
      </c>
      <c r="O56" s="98" t="s">
        <v>67</v>
      </c>
      <c r="P56" s="99" t="s">
        <v>181</v>
      </c>
      <c r="Q56" s="98" t="s">
        <v>360</v>
      </c>
      <c r="R56" s="98" t="s">
        <v>361</v>
      </c>
      <c r="S56" s="96" t="s">
        <v>329</v>
      </c>
      <c r="T56" s="98" t="s">
        <v>53</v>
      </c>
    </row>
    <row r="57" spans="1:21" s="5" customFormat="1" ht="12.75" x14ac:dyDescent="0.2">
      <c r="A57" s="6"/>
      <c r="B57" s="34"/>
      <c r="C57" s="34"/>
      <c r="D57" s="34"/>
      <c r="E57" s="35">
        <f>SUM(E7:E28,E30:E54)</f>
        <v>790</v>
      </c>
      <c r="F57" s="35">
        <f>SUM(F7:F28,F30:F55)</f>
        <v>66756.232889999999</v>
      </c>
      <c r="G57" s="35"/>
      <c r="H57" s="35"/>
      <c r="I57" s="35"/>
      <c r="J57" s="35"/>
      <c r="K57" s="35">
        <f>SUM(K7:K28,K30:K56)</f>
        <v>7418328.046000002</v>
      </c>
      <c r="L57" s="36"/>
      <c r="M57" s="36"/>
      <c r="N57" s="34"/>
      <c r="O57" s="34"/>
      <c r="P57" s="36"/>
      <c r="Q57" s="34"/>
      <c r="R57" s="36"/>
      <c r="S57" s="36"/>
      <c r="T57" s="34"/>
      <c r="U57" s="4"/>
    </row>
  </sheetData>
  <autoFilter ref="A6:R57"/>
  <mergeCells count="47">
    <mergeCell ref="S16:T16"/>
    <mergeCell ref="S12:T12"/>
    <mergeCell ref="S13:T13"/>
    <mergeCell ref="S14:T14"/>
    <mergeCell ref="S8:T8"/>
    <mergeCell ref="S9:T9"/>
    <mergeCell ref="S10:T10"/>
    <mergeCell ref="S11:T11"/>
    <mergeCell ref="S15:T15"/>
    <mergeCell ref="S38:T38"/>
    <mergeCell ref="S37:T37"/>
    <mergeCell ref="S41:T41"/>
    <mergeCell ref="S28:T28"/>
    <mergeCell ref="S19:T19"/>
    <mergeCell ref="S25:T25"/>
    <mergeCell ref="S27:T27"/>
    <mergeCell ref="S24:T24"/>
    <mergeCell ref="S20:T20"/>
    <mergeCell ref="S26:T26"/>
    <mergeCell ref="S23:T23"/>
    <mergeCell ref="S22:T22"/>
    <mergeCell ref="S21:T21"/>
    <mergeCell ref="A29:T29"/>
    <mergeCell ref="S17:T17"/>
    <mergeCell ref="F3:F5"/>
    <mergeCell ref="O4:O5"/>
    <mergeCell ref="P3:P5"/>
    <mergeCell ref="Q3:Q5"/>
    <mergeCell ref="T3:T5"/>
    <mergeCell ref="L3:O3"/>
    <mergeCell ref="R3:R5"/>
    <mergeCell ref="E3:E5"/>
    <mergeCell ref="R1:T1"/>
    <mergeCell ref="S18:T18"/>
    <mergeCell ref="S7:T7"/>
    <mergeCell ref="A2:T2"/>
    <mergeCell ref="L4:M4"/>
    <mergeCell ref="N4:N5"/>
    <mergeCell ref="G3:G5"/>
    <mergeCell ref="H3:H5"/>
    <mergeCell ref="I3:I5"/>
    <mergeCell ref="J3:J5"/>
    <mergeCell ref="K3:K4"/>
    <mergeCell ref="A3:A5"/>
    <mergeCell ref="S3:S5"/>
    <mergeCell ref="B3:B5"/>
    <mergeCell ref="C3:D4"/>
  </mergeCells>
  <dataValidations disablePrompts="1" count="1">
    <dataValidation showInputMessage="1" showErrorMessage="1" errorTitle="Input error" error="Value is not in list." promptTitle="Language" prompt="Русский" sqref="C30:D30">
      <formula1>" "</formula1>
    </dataValidation>
  </dataValidations>
  <hyperlinks>
    <hyperlink ref="B18" r:id="rId1"/>
    <hyperlink ref="B20" r:id="rId2" display="Производство химических компонентов (загеливатели, брейкеры для гидроразрывов пластов) для нефтегазовых компаний "/>
    <hyperlink ref="R52" r:id="rId3" display="https://egrp365.org/reestr?egrp=86:04:0000002:13"/>
  </hyperlinks>
  <pageMargins left="0" right="0" top="0" bottom="0" header="0" footer="0"/>
  <pageSetup paperSize="9" scale="45" fitToHeight="0" orientation="landscap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Реализуемые</vt:lpstr>
      <vt:lpstr>Реализуемые!Область_печати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Матвиенко Анастасия Дмитриевна</dc:creator>
  <cp:lastModifiedBy>Матвиенко Анастасия Дмитриевна</cp:lastModifiedBy>
  <cp:lastPrinted>2025-07-11T06:29:40Z</cp:lastPrinted>
  <dcterms:created xsi:type="dcterms:W3CDTF">2022-02-08T15:33:40Z</dcterms:created>
  <dcterms:modified xsi:type="dcterms:W3CDTF">2025-07-11T07:57:13Z</dcterms:modified>
</cp:coreProperties>
</file>